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21" firstSheet="1" activeTab="2"/>
  </bookViews>
  <sheets>
    <sheet name="matrice" sheetId="1" state="hidden" r:id="rId1"/>
    <sheet name="REF PREM" sheetId="2" r:id="rId2"/>
    <sheet name="fiche de calcul" sheetId="3" r:id="rId3"/>
    <sheet name="fiche de saisieSeance 1" sheetId="4" r:id="rId4"/>
  </sheets>
  <definedNames>
    <definedName name="niveau">'fiche de calcul'!$M$48:$O$54</definedName>
    <definedName name="Pfilles">'matrice'!$A$3:$B$34</definedName>
    <definedName name="PfillesAgen">'matrice'!$S$3:$T$32</definedName>
    <definedName name="Pgarçons">'matrice'!$C$3:$D$34</definedName>
    <definedName name="PgarçonsAgen">'matrice'!$Q$3:$R$34</definedName>
    <definedName name="PgarçonsMX">#REF!</definedName>
    <definedName name="PgarçonsMx1">#REF!</definedName>
    <definedName name="PgarçonsMx2">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9"/>
            <color indexed="8"/>
            <rFont val="Tahoma"/>
            <family val="2"/>
          </rPr>
          <t xml:space="preserve">
0 pt</t>
        </r>
        <r>
          <rPr>
            <sz val="9"/>
            <color indexed="8"/>
            <rFont val="Tahoma"/>
            <family val="2"/>
          </rPr>
          <t xml:space="preserve">:              aucune récupération
</t>
        </r>
        <r>
          <rPr>
            <b/>
            <sz val="9"/>
            <color indexed="8"/>
            <rFont val="Tahoma"/>
            <family val="2"/>
          </rPr>
          <t>0,5 à 1 pt</t>
        </r>
        <r>
          <rPr>
            <sz val="9"/>
            <color indexed="8"/>
            <rFont val="Tahoma"/>
            <family val="2"/>
          </rPr>
          <t xml:space="preserve">:     récupération inadaptée.
</t>
        </r>
        <r>
          <rPr>
            <b/>
            <sz val="9"/>
            <color indexed="8"/>
            <rFont val="Tahoma"/>
            <family val="2"/>
          </rPr>
          <t>1,5 à 2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pts</t>
        </r>
        <r>
          <rPr>
            <sz val="9"/>
            <color indexed="8"/>
            <rFont val="Tahoma"/>
            <family val="2"/>
          </rPr>
          <t xml:space="preserve">: relâchement pendant la nage sur quelques longueurs, mouvements de décontraction.
</t>
        </r>
        <r>
          <rPr>
            <b/>
            <sz val="9"/>
            <color indexed="8"/>
            <rFont val="Tahoma"/>
            <family val="2"/>
          </rPr>
          <t>2,5  à  3 pts</t>
        </r>
        <r>
          <rPr>
            <sz val="9"/>
            <color indexed="8"/>
            <rFont val="Tahoma"/>
            <family val="2"/>
          </rPr>
          <t>:     nages économiques, techniques spécifiques, préparation technique au prochain parcours.</t>
        </r>
      </text>
    </comment>
    <comment ref="J12" authorId="0">
      <text>
        <r>
          <rPr>
            <b/>
            <sz val="9"/>
            <color indexed="8"/>
            <rFont val="Tahoma"/>
            <family val="2"/>
          </rPr>
          <t xml:space="preserve">
0 pt:              aucune récupération
0,5 à 1 pt:     récupération inadaptée.
1,5 à 2 pts: relâchement pendant la nage sur quelques longueurs, mouvements de décontraction.
2,5  à  3 pts:     nages économiques, techniques spécifiques, préparation technique au prochain parcours.</t>
        </r>
      </text>
    </comment>
  </commentList>
</comments>
</file>

<file path=xl/sharedStrings.xml><?xml version="1.0" encoding="utf-8"?>
<sst xmlns="http://schemas.openxmlformats.org/spreadsheetml/2006/main" count="124" uniqueCount="103">
  <si>
    <t>Performance</t>
  </si>
  <si>
    <t>Garçons</t>
  </si>
  <si>
    <t>Filles</t>
  </si>
  <si>
    <t>50 m</t>
  </si>
  <si>
    <t>AGEN</t>
  </si>
  <si>
    <t>Pfilles</t>
  </si>
  <si>
    <t>Pgarçons</t>
  </si>
  <si>
    <t>PfillesAgen</t>
  </si>
  <si>
    <t>PgarçonsAgen</t>
  </si>
  <si>
    <t>NATATION DE COURSE</t>
  </si>
  <si>
    <t>Mme</t>
  </si>
  <si>
    <t>M.</t>
  </si>
  <si>
    <t>le</t>
  </si>
  <si>
    <t>25</t>
  </si>
  <si>
    <t>oct</t>
  </si>
  <si>
    <r>
      <t xml:space="preserve">Rentrer les temps en "secondes": 1 min 15 s et 5/10è =   </t>
    </r>
    <r>
      <rPr>
        <b/>
        <sz val="11"/>
        <color indexed="18"/>
        <rFont val="Arial"/>
        <family val="2"/>
      </rPr>
      <t>75,5</t>
    </r>
  </si>
  <si>
    <t>F</t>
  </si>
  <si>
    <t>ou</t>
  </si>
  <si>
    <t>réalisé</t>
  </si>
  <si>
    <t>estimé</t>
  </si>
  <si>
    <t>pénalités</t>
  </si>
  <si>
    <t>performance</t>
  </si>
  <si>
    <t>note</t>
  </si>
  <si>
    <t>note
/ 20</t>
  </si>
  <si>
    <t>classe</t>
  </si>
  <si>
    <t>Nom</t>
  </si>
  <si>
    <t>Prénom</t>
  </si>
  <si>
    <t>G</t>
  </si>
  <si>
    <r>
      <t xml:space="preserve"> 1</t>
    </r>
    <r>
      <rPr>
        <b/>
        <vertAlign val="superscript"/>
        <sz val="11"/>
        <rFont val="Arial Narrow"/>
        <family val="2"/>
      </rPr>
      <t xml:space="preserve">er </t>
    </r>
    <r>
      <rPr>
        <b/>
        <sz val="11"/>
        <rFont val="Arial Narrow"/>
        <family val="2"/>
      </rPr>
      <t>50 m</t>
    </r>
  </si>
  <si>
    <r>
      <t xml:space="preserve"> 3</t>
    </r>
    <r>
      <rPr>
        <b/>
        <vertAlign val="superscript"/>
        <sz val="11"/>
        <rFont val="Arial Narrow"/>
        <family val="2"/>
      </rPr>
      <t xml:space="preserve">è </t>
    </r>
    <r>
      <rPr>
        <b/>
        <sz val="11"/>
        <rFont val="Arial Narrow"/>
        <family val="2"/>
      </rPr>
      <t>50 m</t>
    </r>
  </si>
  <si>
    <t>total</t>
  </si>
  <si>
    <r>
      <t>1</t>
    </r>
    <r>
      <rPr>
        <b/>
        <u val="single"/>
        <vertAlign val="superscript"/>
        <sz val="10"/>
        <rFont val="Arial"/>
        <family val="2"/>
      </rPr>
      <t>er</t>
    </r>
    <r>
      <rPr>
        <u val="single"/>
        <sz val="10"/>
        <rFont val="Arial"/>
        <family val="2"/>
      </rPr>
      <t>+</t>
    </r>
    <r>
      <rPr>
        <b/>
        <u val="single"/>
        <sz val="10"/>
        <rFont val="Arial"/>
        <family val="2"/>
      </rPr>
      <t>2</t>
    </r>
    <r>
      <rPr>
        <b/>
        <u val="single"/>
        <vertAlign val="superscript"/>
        <sz val="10"/>
        <rFont val="Arial"/>
        <family val="2"/>
      </rPr>
      <t xml:space="preserve">nd
</t>
    </r>
    <r>
      <rPr>
        <b/>
        <sz val="10"/>
        <rFont val="Arial"/>
        <family val="2"/>
      </rPr>
      <t>2</t>
    </r>
  </si>
  <si>
    <t>/ 2</t>
  </si>
  <si>
    <t>/ 20</t>
  </si>
  <si>
    <r>
      <t>1</t>
    </r>
    <r>
      <rPr>
        <vertAlign val="superscript"/>
        <sz val="10"/>
        <rFont val="Arial"/>
        <family val="2"/>
      </rPr>
      <t>er</t>
    </r>
  </si>
  <si>
    <t>janv</t>
  </si>
  <si>
    <t>2</t>
  </si>
  <si>
    <t>fév</t>
  </si>
  <si>
    <t>3</t>
  </si>
  <si>
    <t>mars</t>
  </si>
  <si>
    <t>4</t>
  </si>
  <si>
    <t>avril</t>
  </si>
  <si>
    <t>5</t>
  </si>
  <si>
    <t>mai</t>
  </si>
  <si>
    <t>6</t>
  </si>
  <si>
    <t>juin</t>
  </si>
  <si>
    <t>7</t>
  </si>
  <si>
    <t>sept</t>
  </si>
  <si>
    <t>8</t>
  </si>
  <si>
    <t>9</t>
  </si>
  <si>
    <t>nov</t>
  </si>
  <si>
    <t>10</t>
  </si>
  <si>
    <t>déc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</si>
  <si>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</si>
  <si>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</si>
  <si>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</si>
  <si>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</si>
  <si>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</si>
  <si>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</si>
  <si>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</si>
  <si>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</si>
  <si>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</si>
  <si>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</si>
  <si>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</si>
  <si>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</si>
  <si>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</si>
  <si>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</si>
  <si>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</si>
  <si>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</si>
  <si>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</si>
  <si>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</si>
  <si>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</si>
  <si>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</si>
  <si>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1er parcours</t>
  </si>
  <si>
    <t>2nd parcours</t>
  </si>
  <si>
    <t>NATATION
DE COURSE</t>
  </si>
  <si>
    <t>groupe</t>
  </si>
  <si>
    <t>série</t>
  </si>
  <si>
    <t>modes
de
nage</t>
  </si>
  <si>
    <t>temps réalisé</t>
  </si>
  <si>
    <t>PLONGEON</t>
  </si>
  <si>
    <t>Saut</t>
  </si>
  <si>
    <t>trajet bras</t>
  </si>
  <si>
    <t>respiration</t>
  </si>
  <si>
    <t>équilibre</t>
  </si>
  <si>
    <t>/ 12</t>
  </si>
  <si>
    <t>Projet</t>
  </si>
  <si>
    <t>coup de bras</t>
  </si>
  <si>
    <t>horaire: 10H</t>
  </si>
  <si>
    <t>AFL 1:  performance, estimation et efficacité</t>
  </si>
  <si>
    <t>AFL 2</t>
  </si>
  <si>
    <t>AFL 3</t>
  </si>
  <si>
    <t>temps moyen des 2 course de 50 m</t>
  </si>
  <si>
    <t>/ 4</t>
  </si>
  <si>
    <t>2 x 50 mètres</t>
  </si>
  <si>
    <t>PREMIERE</t>
  </si>
  <si>
    <t>BINOME</t>
  </si>
  <si>
    <t>CYCLE + récup.</t>
  </si>
  <si>
    <t>Pondération</t>
  </si>
  <si>
    <r>
      <t xml:space="preserve">2ème </t>
    </r>
    <r>
      <rPr>
        <b/>
        <vertAlign val="superscript"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50 m</t>
    </r>
  </si>
  <si>
    <t>AFL1 / 16pts</t>
  </si>
  <si>
    <t xml:space="preserve">1er </t>
  </si>
  <si>
    <t xml:space="preserve">2ème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</si>
</sst>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7">
    <font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1"/>
      <color indexed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Arial"/>
      <family val="2"/>
    </font>
    <font>
      <sz val="10"/>
      <color indexed="1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28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49" fontId="0" fillId="33" borderId="2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49" fontId="5" fillId="33" borderId="28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49" fontId="5" fillId="33" borderId="3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34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horizontal="center" vertical="center"/>
    </xf>
    <xf numFmtId="0" fontId="0" fillId="33" borderId="23" xfId="0" applyFill="1" applyBorder="1" applyAlignment="1" applyProtection="1">
      <alignment horizontal="center" vertical="center"/>
      <protection locked="0"/>
    </xf>
    <xf numFmtId="0" fontId="23" fillId="33" borderId="38" xfId="0" applyFont="1" applyFill="1" applyBorder="1" applyAlignment="1" applyProtection="1">
      <alignment horizontal="center" vertical="center"/>
      <protection locked="0"/>
    </xf>
    <xf numFmtId="0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Alignment="1">
      <alignment horizontal="center" vertical="center"/>
    </xf>
    <xf numFmtId="2" fontId="29" fillId="33" borderId="0" xfId="0" applyNumberFormat="1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2" fontId="23" fillId="33" borderId="0" xfId="0" applyNumberFormat="1" applyFont="1" applyFill="1" applyAlignment="1">
      <alignment horizontal="right" vertical="center"/>
    </xf>
    <xf numFmtId="49" fontId="0" fillId="33" borderId="0" xfId="0" applyNumberForma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horizontal="center" textRotation="90"/>
    </xf>
    <xf numFmtId="0" fontId="0" fillId="33" borderId="41" xfId="0" applyFont="1" applyFill="1" applyBorder="1" applyAlignment="1">
      <alignment horizontal="center" textRotation="90"/>
    </xf>
    <xf numFmtId="0" fontId="0" fillId="33" borderId="42" xfId="0" applyFill="1" applyBorder="1" applyAlignment="1">
      <alignment horizontal="center" vertical="center" textRotation="90"/>
    </xf>
    <xf numFmtId="0" fontId="0" fillId="33" borderId="0" xfId="0" applyFill="1" applyAlignment="1">
      <alignment vertical="center" textRotation="90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Border="1" applyAlignment="1">
      <alignment/>
    </xf>
    <xf numFmtId="0" fontId="2" fillId="33" borderId="48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15" fillId="33" borderId="51" xfId="0" applyNumberFormat="1" applyFont="1" applyFill="1" applyBorder="1" applyAlignment="1" applyProtection="1">
      <alignment horizontal="center" vertical="center"/>
      <protection locked="0"/>
    </xf>
    <xf numFmtId="0" fontId="15" fillId="35" borderId="38" xfId="0" applyNumberFormat="1" applyFont="1" applyFill="1" applyBorder="1" applyAlignment="1" applyProtection="1">
      <alignment horizontal="center" vertical="center"/>
      <protection/>
    </xf>
    <xf numFmtId="0" fontId="15" fillId="35" borderId="24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center" vertical="center"/>
    </xf>
    <xf numFmtId="0" fontId="8" fillId="36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52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 readingOrder="1"/>
    </xf>
    <xf numFmtId="0" fontId="3" fillId="37" borderId="54" xfId="0" applyFont="1" applyFill="1" applyBorder="1" applyAlignment="1">
      <alignment horizontal="center" vertical="center" readingOrder="1"/>
    </xf>
    <xf numFmtId="0" fontId="14" fillId="38" borderId="54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8" fillId="38" borderId="55" xfId="0" applyNumberFormat="1" applyFont="1" applyFill="1" applyBorder="1" applyAlignment="1" applyProtection="1">
      <alignment horizontal="center" vertical="center"/>
      <protection locked="0"/>
    </xf>
    <xf numFmtId="0" fontId="8" fillId="39" borderId="34" xfId="0" applyFont="1" applyFill="1" applyBorder="1" applyAlignment="1">
      <alignment horizontal="center" vertical="center"/>
    </xf>
    <xf numFmtId="0" fontId="8" fillId="40" borderId="56" xfId="0" applyFont="1" applyFill="1" applyBorder="1" applyAlignment="1">
      <alignment horizontal="center" vertical="center"/>
    </xf>
    <xf numFmtId="0" fontId="18" fillId="41" borderId="57" xfId="0" applyFont="1" applyFill="1" applyBorder="1" applyAlignment="1">
      <alignment vertical="center"/>
    </xf>
    <xf numFmtId="0" fontId="18" fillId="41" borderId="33" xfId="0" applyFont="1" applyFill="1" applyBorder="1" applyAlignment="1">
      <alignment vertical="center"/>
    </xf>
    <xf numFmtId="0" fontId="24" fillId="42" borderId="58" xfId="0" applyNumberFormat="1" applyFont="1" applyFill="1" applyBorder="1" applyAlignment="1" applyProtection="1">
      <alignment horizontal="center" vertical="center"/>
      <protection locked="0"/>
    </xf>
    <xf numFmtId="0" fontId="25" fillId="42" borderId="59" xfId="0" applyNumberFormat="1" applyFont="1" applyFill="1" applyBorder="1" applyAlignment="1" applyProtection="1">
      <alignment horizontal="center" vertical="center"/>
      <protection locked="0"/>
    </xf>
    <xf numFmtId="0" fontId="0" fillId="42" borderId="50" xfId="0" applyNumberFormat="1" applyFont="1" applyFill="1" applyBorder="1" applyAlignment="1" applyProtection="1">
      <alignment horizontal="center" vertical="center"/>
      <protection locked="0"/>
    </xf>
    <xf numFmtId="0" fontId="24" fillId="42" borderId="12" xfId="0" applyNumberFormat="1" applyFont="1" applyFill="1" applyBorder="1" applyAlignment="1" applyProtection="1">
      <alignment horizontal="center" vertical="center"/>
      <protection locked="0"/>
    </xf>
    <xf numFmtId="0" fontId="25" fillId="42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3" xfId="0" applyNumberFormat="1" applyFont="1" applyFill="1" applyBorder="1" applyAlignment="1" applyProtection="1">
      <alignment horizontal="center" vertical="center"/>
      <protection locked="0"/>
    </xf>
    <xf numFmtId="0" fontId="25" fillId="42" borderId="30" xfId="0" applyNumberFormat="1" applyFont="1" applyFill="1" applyBorder="1" applyAlignment="1" applyProtection="1">
      <alignment horizontal="center" vertical="center"/>
      <protection locked="0"/>
    </xf>
    <xf numFmtId="0" fontId="25" fillId="42" borderId="17" xfId="0" applyNumberFormat="1" applyFont="1" applyFill="1" applyBorder="1" applyAlignment="1" applyProtection="1">
      <alignment horizontal="center" vertical="center"/>
      <protection locked="0"/>
    </xf>
    <xf numFmtId="0" fontId="8" fillId="43" borderId="60" xfId="0" applyFont="1" applyFill="1" applyBorder="1" applyAlignment="1">
      <alignment horizontal="center" vertical="center" wrapText="1"/>
    </xf>
    <xf numFmtId="0" fontId="8" fillId="43" borderId="61" xfId="0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 wrapText="1"/>
    </xf>
    <xf numFmtId="0" fontId="3" fillId="43" borderId="62" xfId="0" applyFont="1" applyFill="1" applyBorder="1" applyAlignment="1">
      <alignment horizontal="center" vertical="center"/>
    </xf>
    <xf numFmtId="0" fontId="0" fillId="43" borderId="58" xfId="0" applyNumberFormat="1" applyFill="1" applyBorder="1" applyAlignment="1" applyProtection="1">
      <alignment horizontal="center" vertical="center"/>
      <protection/>
    </xf>
    <xf numFmtId="0" fontId="0" fillId="43" borderId="14" xfId="0" applyNumberFormat="1" applyFill="1" applyBorder="1" applyAlignment="1" applyProtection="1">
      <alignment horizontal="center" vertical="center"/>
      <protection/>
    </xf>
    <xf numFmtId="0" fontId="8" fillId="43" borderId="51" xfId="0" applyNumberFormat="1" applyFont="1" applyFill="1" applyBorder="1" applyAlignment="1" applyProtection="1">
      <alignment horizontal="center" vertical="center"/>
      <protection/>
    </xf>
    <xf numFmtId="0" fontId="0" fillId="43" borderId="50" xfId="0" applyNumberFormat="1" applyFill="1" applyBorder="1" applyAlignment="1" applyProtection="1">
      <alignment horizontal="center" vertical="center"/>
      <protection/>
    </xf>
    <xf numFmtId="0" fontId="8" fillId="43" borderId="21" xfId="0" applyNumberFormat="1" applyFont="1" applyFill="1" applyBorder="1" applyAlignment="1" applyProtection="1">
      <alignment horizontal="center" vertical="center"/>
      <protection/>
    </xf>
    <xf numFmtId="0" fontId="0" fillId="43" borderId="29" xfId="0" applyNumberFormat="1" applyFill="1" applyBorder="1" applyAlignment="1" applyProtection="1">
      <alignment horizontal="center" vertical="center"/>
      <protection/>
    </xf>
    <xf numFmtId="0" fontId="8" fillId="43" borderId="23" xfId="0" applyNumberFormat="1" applyFont="1" applyFill="1" applyBorder="1" applyAlignment="1" applyProtection="1">
      <alignment horizontal="center" vertical="center"/>
      <protection/>
    </xf>
    <xf numFmtId="0" fontId="20" fillId="44" borderId="63" xfId="0" applyFont="1" applyFill="1" applyBorder="1" applyAlignment="1">
      <alignment horizontal="center" vertical="center" wrapText="1"/>
    </xf>
    <xf numFmtId="0" fontId="20" fillId="43" borderId="36" xfId="0" applyFont="1" applyFill="1" applyBorder="1" applyAlignment="1">
      <alignment horizontal="center" vertical="center" wrapText="1"/>
    </xf>
    <xf numFmtId="0" fontId="3" fillId="44" borderId="36" xfId="0" applyFont="1" applyFill="1" applyBorder="1" applyAlignment="1">
      <alignment horizontal="center" vertical="center"/>
    </xf>
    <xf numFmtId="2" fontId="0" fillId="43" borderId="50" xfId="0" applyNumberFormat="1" applyFont="1" applyFill="1" applyBorder="1" applyAlignment="1" applyProtection="1">
      <alignment horizontal="center" vertical="center"/>
      <protection/>
    </xf>
    <xf numFmtId="0" fontId="0" fillId="43" borderId="50" xfId="0" applyNumberFormat="1" applyFont="1" applyFill="1" applyBorder="1" applyAlignment="1" applyProtection="1">
      <alignment horizontal="center" vertical="center"/>
      <protection locked="0"/>
    </xf>
    <xf numFmtId="0" fontId="8" fillId="44" borderId="21" xfId="0" applyNumberFormat="1" applyFont="1" applyFill="1" applyBorder="1" applyAlignment="1" applyProtection="1">
      <alignment horizontal="center" vertical="center"/>
      <protection/>
    </xf>
    <xf numFmtId="0" fontId="8" fillId="44" borderId="23" xfId="0" applyNumberFormat="1" applyFont="1" applyFill="1" applyBorder="1" applyAlignment="1" applyProtection="1">
      <alignment horizontal="center" vertical="center"/>
      <protection/>
    </xf>
    <xf numFmtId="0" fontId="1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8" fillId="38" borderId="66" xfId="0" applyNumberFormat="1" applyFont="1" applyFill="1" applyBorder="1" applyAlignment="1" applyProtection="1">
      <alignment horizontal="center" vertical="center"/>
      <protection/>
    </xf>
    <xf numFmtId="0" fontId="14" fillId="38" borderId="32" xfId="0" applyFont="1" applyFill="1" applyBorder="1" applyAlignment="1">
      <alignment horizontal="center" vertical="center" wrapText="1"/>
    </xf>
    <xf numFmtId="0" fontId="3" fillId="38" borderId="67" xfId="0" applyFont="1" applyFill="1" applyBorder="1" applyAlignment="1">
      <alignment horizontal="center" vertical="center"/>
    </xf>
    <xf numFmtId="0" fontId="8" fillId="40" borderId="68" xfId="0" applyNumberFormat="1" applyFont="1" applyFill="1" applyBorder="1" applyAlignment="1" applyProtection="1">
      <alignment horizontal="center" vertical="center"/>
      <protection/>
    </xf>
    <xf numFmtId="0" fontId="8" fillId="40" borderId="69" xfId="0" applyNumberFormat="1" applyFont="1" applyFill="1" applyBorder="1" applyAlignment="1" applyProtection="1">
      <alignment horizontal="center" vertical="center"/>
      <protection/>
    </xf>
    <xf numFmtId="0" fontId="8" fillId="40" borderId="70" xfId="0" applyNumberFormat="1" applyFont="1" applyFill="1" applyBorder="1" applyAlignment="1" applyProtection="1">
      <alignment horizontal="center" vertical="center"/>
      <protection/>
    </xf>
    <xf numFmtId="0" fontId="8" fillId="40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/>
      <protection locked="0"/>
    </xf>
    <xf numFmtId="0" fontId="23" fillId="33" borderId="74" xfId="0" applyFont="1" applyFill="1" applyBorder="1" applyAlignment="1" applyProtection="1">
      <alignment horizontal="center" vertical="center"/>
      <protection locked="0"/>
    </xf>
    <xf numFmtId="0" fontId="24" fillId="42" borderId="75" xfId="0" applyNumberFormat="1" applyFont="1" applyFill="1" applyBorder="1" applyAlignment="1" applyProtection="1">
      <alignment horizontal="center" vertical="center"/>
      <protection locked="0"/>
    </xf>
    <xf numFmtId="0" fontId="25" fillId="42" borderId="76" xfId="0" applyNumberFormat="1" applyFont="1" applyFill="1" applyBorder="1" applyAlignment="1" applyProtection="1">
      <alignment horizontal="center" vertical="center"/>
      <protection locked="0"/>
    </xf>
    <xf numFmtId="0" fontId="0" fillId="42" borderId="77" xfId="0" applyNumberFormat="1" applyFont="1" applyFill="1" applyBorder="1" applyAlignment="1" applyProtection="1">
      <alignment horizontal="center" vertical="center"/>
      <protection locked="0"/>
    </xf>
    <xf numFmtId="0" fontId="25" fillId="42" borderId="73" xfId="0" applyNumberFormat="1" applyFont="1" applyFill="1" applyBorder="1" applyAlignment="1" applyProtection="1">
      <alignment horizontal="center" vertical="center"/>
      <protection locked="0"/>
    </xf>
    <xf numFmtId="0" fontId="0" fillId="33" borderId="78" xfId="0" applyNumberFormat="1" applyFont="1" applyFill="1" applyBorder="1" applyAlignment="1" applyProtection="1">
      <alignment horizontal="center" vertical="center"/>
      <protection locked="0"/>
    </xf>
    <xf numFmtId="2" fontId="0" fillId="43" borderId="77" xfId="0" applyNumberFormat="1" applyFont="1" applyFill="1" applyBorder="1" applyAlignment="1" applyProtection="1">
      <alignment horizontal="center" vertical="center"/>
      <protection/>
    </xf>
    <xf numFmtId="0" fontId="0" fillId="43" borderId="77" xfId="0" applyNumberFormat="1" applyFont="1" applyFill="1" applyBorder="1" applyAlignment="1" applyProtection="1">
      <alignment horizontal="center" vertical="center"/>
      <protection locked="0"/>
    </xf>
    <xf numFmtId="0" fontId="8" fillId="44" borderId="72" xfId="0" applyNumberFormat="1" applyFont="1" applyFill="1" applyBorder="1" applyAlignment="1" applyProtection="1">
      <alignment horizontal="center" vertical="center"/>
      <protection/>
    </xf>
    <xf numFmtId="0" fontId="0" fillId="43" borderId="79" xfId="0" applyNumberFormat="1" applyFill="1" applyBorder="1" applyAlignment="1" applyProtection="1">
      <alignment horizontal="center" vertical="center"/>
      <protection/>
    </xf>
    <xf numFmtId="0" fontId="0" fillId="43" borderId="80" xfId="0" applyNumberFormat="1" applyFill="1" applyBorder="1" applyAlignment="1" applyProtection="1">
      <alignment horizontal="center" vertical="center"/>
      <protection/>
    </xf>
    <xf numFmtId="0" fontId="8" fillId="43" borderId="81" xfId="0" applyNumberFormat="1" applyFont="1" applyFill="1" applyBorder="1" applyAlignment="1" applyProtection="1">
      <alignment horizontal="center" vertical="center"/>
      <protection/>
    </xf>
    <xf numFmtId="0" fontId="0" fillId="43" borderId="82" xfId="0" applyNumberFormat="1" applyFill="1" applyBorder="1" applyAlignment="1" applyProtection="1">
      <alignment horizontal="center" vertical="center"/>
      <protection/>
    </xf>
    <xf numFmtId="0" fontId="8" fillId="43" borderId="72" xfId="0" applyNumberFormat="1" applyFont="1" applyFill="1" applyBorder="1" applyAlignment="1" applyProtection="1">
      <alignment horizontal="center" vertical="center"/>
      <protection/>
    </xf>
    <xf numFmtId="0" fontId="8" fillId="38" borderId="83" xfId="0" applyNumberFormat="1" applyFont="1" applyFill="1" applyBorder="1" applyAlignment="1" applyProtection="1">
      <alignment horizontal="center" vertical="center"/>
      <protection/>
    </xf>
    <xf numFmtId="0" fontId="8" fillId="38" borderId="84" xfId="0" applyNumberFormat="1" applyFont="1" applyFill="1" applyBorder="1" applyAlignment="1" applyProtection="1">
      <alignment horizontal="center" vertical="center"/>
      <protection locked="0"/>
    </xf>
    <xf numFmtId="0" fontId="8" fillId="36" borderId="81" xfId="0" applyNumberFormat="1" applyFont="1" applyFill="1" applyBorder="1" applyAlignment="1" applyProtection="1">
      <alignment horizontal="center" vertical="center"/>
      <protection locked="0"/>
    </xf>
    <xf numFmtId="0" fontId="15" fillId="33" borderId="81" xfId="0" applyNumberFormat="1" applyFont="1" applyFill="1" applyBorder="1" applyAlignment="1" applyProtection="1">
      <alignment horizontal="center" vertical="center"/>
      <protection locked="0"/>
    </xf>
    <xf numFmtId="0" fontId="15" fillId="35" borderId="85" xfId="0" applyNumberFormat="1" applyFont="1" applyFill="1" applyBorder="1" applyAlignment="1" applyProtection="1">
      <alignment horizontal="center" vertical="center"/>
      <protection/>
    </xf>
    <xf numFmtId="0" fontId="24" fillId="33" borderId="50" xfId="0" applyNumberFormat="1" applyFont="1" applyFill="1" applyBorder="1" applyAlignment="1" applyProtection="1">
      <alignment horizontal="center" vertical="center"/>
      <protection locked="0"/>
    </xf>
    <xf numFmtId="0" fontId="24" fillId="33" borderId="29" xfId="0" applyNumberFormat="1" applyFont="1" applyFill="1" applyBorder="1" applyAlignment="1" applyProtection="1">
      <alignment horizontal="center" vertical="center"/>
      <protection locked="0"/>
    </xf>
    <xf numFmtId="0" fontId="24" fillId="33" borderId="82" xfId="0" applyNumberFormat="1" applyFont="1" applyFill="1" applyBorder="1" applyAlignment="1" applyProtection="1">
      <alignment horizontal="center" vertical="center"/>
      <protection locked="0"/>
    </xf>
    <xf numFmtId="0" fontId="24" fillId="42" borderId="86" xfId="0" applyNumberFormat="1" applyFont="1" applyFill="1" applyBorder="1" applyAlignment="1" applyProtection="1">
      <alignment horizontal="center" vertical="center"/>
      <protection locked="0"/>
    </xf>
    <xf numFmtId="0" fontId="24" fillId="42" borderId="87" xfId="0" applyNumberFormat="1" applyFont="1" applyFill="1" applyBorder="1" applyAlignment="1" applyProtection="1">
      <alignment horizontal="center" vertical="center"/>
      <protection locked="0"/>
    </xf>
    <xf numFmtId="0" fontId="24" fillId="42" borderId="88" xfId="0" applyNumberFormat="1" applyFont="1" applyFill="1" applyBorder="1" applyAlignment="1" applyProtection="1">
      <alignment horizontal="center" vertical="center"/>
      <protection locked="0"/>
    </xf>
    <xf numFmtId="0" fontId="18" fillId="45" borderId="36" xfId="0" applyFont="1" applyFill="1" applyBorder="1" applyAlignment="1">
      <alignment horizontal="center" vertical="center"/>
    </xf>
    <xf numFmtId="0" fontId="10" fillId="41" borderId="89" xfId="0" applyFont="1" applyFill="1" applyBorder="1" applyAlignment="1">
      <alignment horizontal="center" vertical="center"/>
    </xf>
    <xf numFmtId="0" fontId="10" fillId="41" borderId="9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5" fillId="40" borderId="64" xfId="0" applyFont="1" applyFill="1" applyBorder="1" applyAlignment="1">
      <alignment horizontal="center" vertical="center" wrapText="1"/>
    </xf>
    <xf numFmtId="0" fontId="15" fillId="40" borderId="65" xfId="0" applyFont="1" applyFill="1" applyBorder="1" applyAlignment="1">
      <alignment horizontal="center" vertical="center" wrapText="1"/>
    </xf>
    <xf numFmtId="0" fontId="3" fillId="35" borderId="91" xfId="0" applyFont="1" applyFill="1" applyBorder="1" applyAlignment="1">
      <alignment horizontal="center" vertical="center" readingOrder="1"/>
    </xf>
    <xf numFmtId="0" fontId="3" fillId="35" borderId="92" xfId="0" applyFont="1" applyFill="1" applyBorder="1" applyAlignment="1">
      <alignment horizontal="center" vertical="center" readingOrder="1"/>
    </xf>
    <xf numFmtId="0" fontId="3" fillId="35" borderId="93" xfId="0" applyFont="1" applyFill="1" applyBorder="1" applyAlignment="1">
      <alignment horizontal="center" vertical="center" readingOrder="1"/>
    </xf>
    <xf numFmtId="0" fontId="1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>
      <alignment horizontal="center" vertical="center"/>
    </xf>
    <xf numFmtId="0" fontId="18" fillId="41" borderId="63" xfId="0" applyFont="1" applyFill="1" applyBorder="1" applyAlignment="1">
      <alignment horizontal="center" vertical="center"/>
    </xf>
    <xf numFmtId="0" fontId="18" fillId="41" borderId="57" xfId="0" applyFont="1" applyFill="1" applyBorder="1" applyAlignment="1">
      <alignment horizontal="center" vertical="center"/>
    </xf>
    <xf numFmtId="2" fontId="15" fillId="33" borderId="33" xfId="0" applyNumberFormat="1" applyFont="1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41" borderId="33" xfId="0" applyFont="1" applyFill="1" applyBorder="1" applyAlignment="1">
      <alignment horizontal="center" vertical="center" wrapText="1"/>
    </xf>
    <xf numFmtId="0" fontId="15" fillId="40" borderId="53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8" fillId="46" borderId="64" xfId="0" applyFont="1" applyFill="1" applyBorder="1" applyAlignment="1">
      <alignment horizontal="center" vertical="center" wrapText="1" readingOrder="1"/>
    </xf>
    <xf numFmtId="0" fontId="8" fillId="46" borderId="94" xfId="0" applyFont="1" applyFill="1" applyBorder="1" applyAlignment="1">
      <alignment horizontal="center" vertical="center" wrapText="1" readingOrder="1"/>
    </xf>
    <xf numFmtId="0" fontId="8" fillId="46" borderId="65" xfId="0" applyFont="1" applyFill="1" applyBorder="1" applyAlignment="1">
      <alignment horizontal="center" vertical="center" wrapText="1" readingOrder="1"/>
    </xf>
    <xf numFmtId="0" fontId="0" fillId="33" borderId="40" xfId="0" applyFont="1" applyFill="1" applyBorder="1" applyAlignment="1">
      <alignment horizontal="center" vertical="center" textRotation="9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0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8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15</xdr:row>
      <xdr:rowOff>66675</xdr:rowOff>
    </xdr:from>
    <xdr:to>
      <xdr:col>11</xdr:col>
      <xdr:colOff>142875</xdr:colOff>
      <xdr:row>49</xdr:row>
      <xdr:rowOff>152400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495550"/>
          <a:ext cx="8296275" cy="559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17</xdr:row>
      <xdr:rowOff>95250</xdr:rowOff>
    </xdr:from>
    <xdr:to>
      <xdr:col>22</xdr:col>
      <xdr:colOff>476250</xdr:colOff>
      <xdr:row>47</xdr:row>
      <xdr:rowOff>85725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2847975"/>
          <a:ext cx="8372475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K12" sqref="K12"/>
    </sheetView>
  </sheetViews>
  <sheetFormatPr defaultColWidth="11.57421875" defaultRowHeight="12.75"/>
  <cols>
    <col min="1" max="1" width="11.28125" style="16" customWidth="1"/>
    <col min="2" max="2" width="11.57421875" style="16" customWidth="1"/>
    <col min="3" max="3" width="11.57421875" style="17" customWidth="1"/>
    <col min="4" max="5" width="11.57421875" style="16" customWidth="1"/>
    <col min="6" max="6" width="20.7109375" style="16" customWidth="1"/>
    <col min="7" max="7" width="0" style="16" hidden="1" customWidth="1"/>
    <col min="8" max="9" width="0" style="18" hidden="1" customWidth="1"/>
    <col min="10" max="10" width="0" style="16" hidden="1" customWidth="1"/>
    <col min="11" max="11" width="11.57421875" style="16" customWidth="1"/>
    <col min="12" max="15" width="0" style="16" hidden="1" customWidth="1"/>
    <col min="16" max="16" width="11.57421875" style="16" customWidth="1"/>
    <col min="17" max="20" width="11.57421875" style="18" customWidth="1"/>
    <col min="21" max="16384" width="11.57421875" style="16" customWidth="1"/>
  </cols>
  <sheetData>
    <row r="1" spans="1:20" ht="12.75">
      <c r="A1" s="191" t="s">
        <v>3</v>
      </c>
      <c r="B1" s="191"/>
      <c r="C1" s="192" t="s">
        <v>3</v>
      </c>
      <c r="D1" s="192"/>
      <c r="Q1" s="191" t="s">
        <v>4</v>
      </c>
      <c r="R1" s="191"/>
      <c r="S1" s="191"/>
      <c r="T1" s="191"/>
    </row>
    <row r="3" spans="1:19" ht="15.75">
      <c r="A3" s="193" t="s">
        <v>5</v>
      </c>
      <c r="B3" s="193"/>
      <c r="C3" s="193" t="s">
        <v>6</v>
      </c>
      <c r="D3" s="193"/>
      <c r="L3" s="19" t="s">
        <v>7</v>
      </c>
      <c r="N3" s="19" t="s">
        <v>8</v>
      </c>
      <c r="Q3" s="19" t="s">
        <v>8</v>
      </c>
      <c r="R3" s="16"/>
      <c r="S3" s="19" t="s">
        <v>7</v>
      </c>
    </row>
    <row r="4" spans="1:4" ht="15.75">
      <c r="A4" s="17"/>
      <c r="B4" s="20"/>
      <c r="D4" s="20"/>
    </row>
    <row r="5" spans="1:20" ht="18">
      <c r="A5" s="7">
        <v>15</v>
      </c>
      <c r="B5" s="5">
        <v>14</v>
      </c>
      <c r="C5" s="6">
        <v>15</v>
      </c>
      <c r="D5" s="5">
        <v>14</v>
      </c>
      <c r="G5" s="7">
        <v>46</v>
      </c>
      <c r="H5" s="5">
        <v>14</v>
      </c>
      <c r="I5" s="6">
        <v>38</v>
      </c>
      <c r="J5" s="5">
        <v>14</v>
      </c>
      <c r="L5" s="21">
        <v>28</v>
      </c>
      <c r="M5" s="22">
        <v>14</v>
      </c>
      <c r="N5" s="23">
        <v>35</v>
      </c>
      <c r="O5" s="24">
        <v>14</v>
      </c>
      <c r="Q5" s="25">
        <v>15</v>
      </c>
      <c r="R5" s="26">
        <v>14</v>
      </c>
      <c r="S5" s="27">
        <v>15</v>
      </c>
      <c r="T5" s="28">
        <v>14</v>
      </c>
    </row>
    <row r="6" spans="1:20" s="29" customFormat="1" ht="18">
      <c r="A6" s="9">
        <f aca="true" t="shared" si="0" ref="A6:A12">G5+0.01</f>
        <v>46.01</v>
      </c>
      <c r="B6" s="8">
        <v>13.5</v>
      </c>
      <c r="C6" s="9">
        <f>I5+0.01</f>
        <v>38.01</v>
      </c>
      <c r="D6" s="8">
        <v>13.5</v>
      </c>
      <c r="F6" s="17"/>
      <c r="G6" s="10">
        <v>46.5</v>
      </c>
      <c r="H6" s="8">
        <v>13.5</v>
      </c>
      <c r="I6" s="9">
        <v>38.5</v>
      </c>
      <c r="J6" s="8">
        <v>13.5</v>
      </c>
      <c r="L6" s="30">
        <v>28.5</v>
      </c>
      <c r="M6" s="31">
        <v>13.5</v>
      </c>
      <c r="N6" s="11">
        <v>35.5</v>
      </c>
      <c r="O6" s="32">
        <v>13.5</v>
      </c>
      <c r="Q6" s="33">
        <f>L5+0.01</f>
        <v>28.01</v>
      </c>
      <c r="R6" s="34">
        <v>13.5</v>
      </c>
      <c r="S6" s="35">
        <f>N5+0.01</f>
        <v>35.01</v>
      </c>
      <c r="T6" s="36">
        <v>13.5</v>
      </c>
    </row>
    <row r="7" spans="1:20" ht="18">
      <c r="A7" s="9">
        <f t="shared" si="0"/>
        <v>46.51</v>
      </c>
      <c r="B7" s="8">
        <v>13</v>
      </c>
      <c r="C7" s="9">
        <f aca="true" t="shared" si="1" ref="A7:C30">I6+0.01</f>
        <v>38.51</v>
      </c>
      <c r="D7" s="8">
        <v>13</v>
      </c>
      <c r="F7" s="37"/>
      <c r="G7" s="10">
        <v>47</v>
      </c>
      <c r="H7" s="8">
        <v>13</v>
      </c>
      <c r="I7" s="9">
        <v>39</v>
      </c>
      <c r="J7" s="8">
        <v>13</v>
      </c>
      <c r="L7" s="30">
        <v>29</v>
      </c>
      <c r="M7" s="31">
        <v>13</v>
      </c>
      <c r="N7" s="38">
        <v>36</v>
      </c>
      <c r="O7" s="32">
        <v>13</v>
      </c>
      <c r="Q7" s="33">
        <f aca="true" t="shared" si="2" ref="Q7:S31">L6+0.01</f>
        <v>28.51</v>
      </c>
      <c r="R7" s="34">
        <v>13</v>
      </c>
      <c r="S7" s="35">
        <f t="shared" si="2"/>
        <v>35.51</v>
      </c>
      <c r="T7" s="36">
        <v>13</v>
      </c>
    </row>
    <row r="8" spans="1:20" ht="18">
      <c r="A8" s="9">
        <f t="shared" si="0"/>
        <v>47.01</v>
      </c>
      <c r="B8" s="8">
        <v>12.5</v>
      </c>
      <c r="C8" s="9">
        <f t="shared" si="1"/>
        <v>39.01</v>
      </c>
      <c r="D8" s="8">
        <v>12.5</v>
      </c>
      <c r="F8" s="37"/>
      <c r="G8" s="10">
        <v>47.5</v>
      </c>
      <c r="H8" s="8">
        <v>12.5</v>
      </c>
      <c r="I8" s="9">
        <v>39.5</v>
      </c>
      <c r="J8" s="8">
        <v>12.5</v>
      </c>
      <c r="L8" s="30">
        <v>29.5</v>
      </c>
      <c r="M8" s="31">
        <v>12.5</v>
      </c>
      <c r="N8" s="11">
        <v>36.5</v>
      </c>
      <c r="O8" s="32">
        <v>12.5</v>
      </c>
      <c r="Q8" s="33">
        <f t="shared" si="2"/>
        <v>29.01</v>
      </c>
      <c r="R8" s="34">
        <v>12.5</v>
      </c>
      <c r="S8" s="35">
        <f t="shared" si="2"/>
        <v>36.01</v>
      </c>
      <c r="T8" s="36">
        <v>12.5</v>
      </c>
    </row>
    <row r="9" spans="1:20" ht="18">
      <c r="A9" s="9">
        <f t="shared" si="0"/>
        <v>47.51</v>
      </c>
      <c r="B9" s="8">
        <v>12</v>
      </c>
      <c r="C9" s="9">
        <f t="shared" si="1"/>
        <v>39.51</v>
      </c>
      <c r="D9" s="8">
        <v>12</v>
      </c>
      <c r="E9" s="37"/>
      <c r="F9" s="37"/>
      <c r="G9" s="10">
        <v>48</v>
      </c>
      <c r="H9" s="8">
        <v>12</v>
      </c>
      <c r="I9" s="9">
        <v>40</v>
      </c>
      <c r="J9" s="8">
        <v>12</v>
      </c>
      <c r="L9" s="39">
        <v>30</v>
      </c>
      <c r="M9" s="31">
        <v>12</v>
      </c>
      <c r="N9" s="38">
        <v>37</v>
      </c>
      <c r="O9" s="32">
        <v>12</v>
      </c>
      <c r="Q9" s="33">
        <f t="shared" si="2"/>
        <v>29.51</v>
      </c>
      <c r="R9" s="34">
        <v>12</v>
      </c>
      <c r="S9" s="35">
        <f t="shared" si="2"/>
        <v>36.51</v>
      </c>
      <c r="T9" s="36">
        <v>12</v>
      </c>
    </row>
    <row r="10" spans="1:20" ht="18">
      <c r="A10" s="9">
        <f t="shared" si="0"/>
        <v>48.01</v>
      </c>
      <c r="B10" s="8">
        <v>11.5</v>
      </c>
      <c r="C10" s="9">
        <f t="shared" si="1"/>
        <v>40.01</v>
      </c>
      <c r="D10" s="8">
        <v>11.5</v>
      </c>
      <c r="E10" s="37"/>
      <c r="F10" s="37"/>
      <c r="G10" s="10">
        <v>48.5</v>
      </c>
      <c r="H10" s="8">
        <v>11.5</v>
      </c>
      <c r="I10" s="9">
        <v>40.5</v>
      </c>
      <c r="J10" s="8">
        <v>11.5</v>
      </c>
      <c r="L10" s="30">
        <v>30.5</v>
      </c>
      <c r="M10" s="31">
        <v>11.5</v>
      </c>
      <c r="N10" s="11">
        <v>37.5</v>
      </c>
      <c r="O10" s="32">
        <v>11.5</v>
      </c>
      <c r="Q10" s="33">
        <f t="shared" si="2"/>
        <v>30.01</v>
      </c>
      <c r="R10" s="34">
        <v>11.5</v>
      </c>
      <c r="S10" s="35">
        <f t="shared" si="2"/>
        <v>37.01</v>
      </c>
      <c r="T10" s="36">
        <v>11.5</v>
      </c>
    </row>
    <row r="11" spans="1:20" ht="18">
      <c r="A11" s="9">
        <f t="shared" si="0"/>
        <v>48.51</v>
      </c>
      <c r="B11" s="8">
        <v>11</v>
      </c>
      <c r="C11" s="9">
        <f t="shared" si="1"/>
        <v>40.51</v>
      </c>
      <c r="D11" s="8">
        <v>11</v>
      </c>
      <c r="E11" s="37"/>
      <c r="F11" s="37"/>
      <c r="G11" s="10">
        <v>49</v>
      </c>
      <c r="H11" s="8">
        <v>11</v>
      </c>
      <c r="I11" s="12">
        <v>41</v>
      </c>
      <c r="J11" s="8">
        <v>11</v>
      </c>
      <c r="L11" s="39">
        <v>31</v>
      </c>
      <c r="M11" s="31">
        <v>11</v>
      </c>
      <c r="N11" s="38">
        <v>38</v>
      </c>
      <c r="O11" s="32">
        <v>11</v>
      </c>
      <c r="Q11" s="33">
        <f t="shared" si="2"/>
        <v>30.51</v>
      </c>
      <c r="R11" s="34">
        <v>11</v>
      </c>
      <c r="S11" s="35">
        <f t="shared" si="2"/>
        <v>37.51</v>
      </c>
      <c r="T11" s="36">
        <v>11</v>
      </c>
    </row>
    <row r="12" spans="1:20" ht="18">
      <c r="A12" s="9">
        <f t="shared" si="0"/>
        <v>49.01</v>
      </c>
      <c r="B12" s="8">
        <v>10.5</v>
      </c>
      <c r="C12" s="9">
        <f t="shared" si="1"/>
        <v>41.01</v>
      </c>
      <c r="D12" s="8">
        <v>10.5</v>
      </c>
      <c r="E12" s="37"/>
      <c r="F12" s="37"/>
      <c r="G12" s="10">
        <v>49.5</v>
      </c>
      <c r="H12" s="8">
        <v>10.5</v>
      </c>
      <c r="I12" s="12">
        <v>41.5</v>
      </c>
      <c r="J12" s="8">
        <v>10.5</v>
      </c>
      <c r="L12" s="30">
        <v>31.5</v>
      </c>
      <c r="M12" s="31">
        <v>10.5</v>
      </c>
      <c r="N12" s="11">
        <v>39</v>
      </c>
      <c r="O12" s="32">
        <v>10.5</v>
      </c>
      <c r="Q12" s="33">
        <f t="shared" si="2"/>
        <v>31.01</v>
      </c>
      <c r="R12" s="34">
        <v>10.5</v>
      </c>
      <c r="S12" s="35">
        <f t="shared" si="2"/>
        <v>38.01</v>
      </c>
      <c r="T12" s="36">
        <v>10.5</v>
      </c>
    </row>
    <row r="13" spans="1:20" ht="18">
      <c r="A13" s="9">
        <f t="shared" si="1"/>
        <v>49.51</v>
      </c>
      <c r="B13" s="8">
        <v>10</v>
      </c>
      <c r="C13" s="9">
        <f t="shared" si="1"/>
        <v>41.51</v>
      </c>
      <c r="D13" s="8">
        <v>10</v>
      </c>
      <c r="E13" s="37"/>
      <c r="F13" s="37"/>
      <c r="G13" s="10">
        <v>50</v>
      </c>
      <c r="H13" s="8">
        <v>10</v>
      </c>
      <c r="I13" s="12">
        <v>42</v>
      </c>
      <c r="J13" s="8">
        <v>10</v>
      </c>
      <c r="L13" s="39">
        <v>32</v>
      </c>
      <c r="M13" s="31">
        <v>10</v>
      </c>
      <c r="N13" s="38">
        <v>40</v>
      </c>
      <c r="O13" s="32">
        <v>10</v>
      </c>
      <c r="Q13" s="33">
        <f t="shared" si="2"/>
        <v>31.51</v>
      </c>
      <c r="R13" s="34">
        <v>10</v>
      </c>
      <c r="S13" s="35">
        <f t="shared" si="2"/>
        <v>39.01</v>
      </c>
      <c r="T13" s="36">
        <v>10</v>
      </c>
    </row>
    <row r="14" spans="1:20" ht="18">
      <c r="A14" s="9">
        <f t="shared" si="1"/>
        <v>50.01</v>
      </c>
      <c r="B14" s="8">
        <v>9.5</v>
      </c>
      <c r="C14" s="9">
        <f t="shared" si="1"/>
        <v>42.01</v>
      </c>
      <c r="D14" s="8">
        <v>9.5</v>
      </c>
      <c r="E14" s="37"/>
      <c r="F14" s="37"/>
      <c r="G14" s="11">
        <v>51</v>
      </c>
      <c r="H14" s="8">
        <v>9.5</v>
      </c>
      <c r="I14" s="12">
        <v>42.5</v>
      </c>
      <c r="J14" s="8">
        <v>9.5</v>
      </c>
      <c r="L14" s="30">
        <v>33</v>
      </c>
      <c r="M14" s="31">
        <v>9.5</v>
      </c>
      <c r="N14" s="11">
        <v>41</v>
      </c>
      <c r="O14" s="32">
        <v>9.5</v>
      </c>
      <c r="Q14" s="33">
        <f t="shared" si="2"/>
        <v>32.01</v>
      </c>
      <c r="R14" s="34">
        <v>9.5</v>
      </c>
      <c r="S14" s="35">
        <f t="shared" si="2"/>
        <v>40.01</v>
      </c>
      <c r="T14" s="36">
        <v>9.5</v>
      </c>
    </row>
    <row r="15" spans="1:20" ht="18">
      <c r="A15" s="9">
        <f t="shared" si="1"/>
        <v>51.01</v>
      </c>
      <c r="B15" s="8">
        <v>9</v>
      </c>
      <c r="C15" s="9">
        <f t="shared" si="1"/>
        <v>42.51</v>
      </c>
      <c r="D15" s="8">
        <v>9</v>
      </c>
      <c r="E15" s="37"/>
      <c r="F15" s="37"/>
      <c r="G15" s="10">
        <v>52</v>
      </c>
      <c r="H15" s="8">
        <v>9</v>
      </c>
      <c r="I15" s="12">
        <v>43</v>
      </c>
      <c r="J15" s="8">
        <v>9</v>
      </c>
      <c r="L15" s="39">
        <v>34</v>
      </c>
      <c r="M15" s="31">
        <v>9</v>
      </c>
      <c r="N15" s="38">
        <v>42</v>
      </c>
      <c r="O15" s="32">
        <v>9</v>
      </c>
      <c r="Q15" s="33">
        <f t="shared" si="2"/>
        <v>33.01</v>
      </c>
      <c r="R15" s="34">
        <v>9</v>
      </c>
      <c r="S15" s="35">
        <f t="shared" si="2"/>
        <v>41.01</v>
      </c>
      <c r="T15" s="36">
        <v>9</v>
      </c>
    </row>
    <row r="16" spans="1:20" ht="18">
      <c r="A16" s="9">
        <f t="shared" si="1"/>
        <v>52.01</v>
      </c>
      <c r="B16" s="8">
        <v>8.5</v>
      </c>
      <c r="C16" s="9">
        <f t="shared" si="1"/>
        <v>43.01</v>
      </c>
      <c r="D16" s="8">
        <v>8.5</v>
      </c>
      <c r="E16" s="37"/>
      <c r="F16" s="37"/>
      <c r="G16" s="11">
        <v>53</v>
      </c>
      <c r="H16" s="8">
        <v>8.5</v>
      </c>
      <c r="I16" s="12">
        <v>43.5</v>
      </c>
      <c r="J16" s="8">
        <v>8.5</v>
      </c>
      <c r="L16" s="30">
        <v>35</v>
      </c>
      <c r="M16" s="31">
        <v>8.5</v>
      </c>
      <c r="N16" s="11">
        <v>43</v>
      </c>
      <c r="O16" s="32">
        <v>8.5</v>
      </c>
      <c r="Q16" s="33">
        <f t="shared" si="2"/>
        <v>34.01</v>
      </c>
      <c r="R16" s="34">
        <v>8.5</v>
      </c>
      <c r="S16" s="35">
        <f t="shared" si="2"/>
        <v>42.01</v>
      </c>
      <c r="T16" s="36">
        <v>8.5</v>
      </c>
    </row>
    <row r="17" spans="1:20" ht="18">
      <c r="A17" s="9">
        <f t="shared" si="1"/>
        <v>53.01</v>
      </c>
      <c r="B17" s="8">
        <v>8</v>
      </c>
      <c r="C17" s="9">
        <f t="shared" si="1"/>
        <v>43.51</v>
      </c>
      <c r="D17" s="8">
        <v>8</v>
      </c>
      <c r="E17" s="37"/>
      <c r="F17" s="37"/>
      <c r="G17" s="10">
        <v>54</v>
      </c>
      <c r="H17" s="8">
        <v>8</v>
      </c>
      <c r="I17" s="12">
        <v>44</v>
      </c>
      <c r="J17" s="8">
        <v>8</v>
      </c>
      <c r="L17" s="39">
        <v>36</v>
      </c>
      <c r="M17" s="31">
        <v>8</v>
      </c>
      <c r="N17" s="38">
        <v>44</v>
      </c>
      <c r="O17" s="32">
        <v>8</v>
      </c>
      <c r="Q17" s="33">
        <f t="shared" si="2"/>
        <v>35.01</v>
      </c>
      <c r="R17" s="34">
        <v>8</v>
      </c>
      <c r="S17" s="35">
        <f t="shared" si="2"/>
        <v>43.01</v>
      </c>
      <c r="T17" s="36">
        <v>8</v>
      </c>
    </row>
    <row r="18" spans="1:20" ht="18">
      <c r="A18" s="9">
        <f t="shared" si="1"/>
        <v>54.01</v>
      </c>
      <c r="B18" s="8">
        <v>7.5</v>
      </c>
      <c r="C18" s="9">
        <f t="shared" si="1"/>
        <v>44.01</v>
      </c>
      <c r="D18" s="8">
        <v>7.5</v>
      </c>
      <c r="E18" s="37"/>
      <c r="F18" s="37"/>
      <c r="G18" s="11">
        <v>55</v>
      </c>
      <c r="H18" s="8">
        <v>7.5</v>
      </c>
      <c r="I18" s="12">
        <v>45</v>
      </c>
      <c r="J18" s="8">
        <v>7.5</v>
      </c>
      <c r="L18" s="30">
        <v>37</v>
      </c>
      <c r="M18" s="31">
        <v>7.5</v>
      </c>
      <c r="N18" s="11">
        <v>45</v>
      </c>
      <c r="O18" s="32">
        <v>7.5</v>
      </c>
      <c r="Q18" s="33">
        <f t="shared" si="2"/>
        <v>36.01</v>
      </c>
      <c r="R18" s="34">
        <v>7.5</v>
      </c>
      <c r="S18" s="35">
        <f t="shared" si="2"/>
        <v>44.01</v>
      </c>
      <c r="T18" s="36">
        <v>7.5</v>
      </c>
    </row>
    <row r="19" spans="1:20" ht="18">
      <c r="A19" s="9">
        <f t="shared" si="1"/>
        <v>55.01</v>
      </c>
      <c r="B19" s="8">
        <v>7</v>
      </c>
      <c r="C19" s="9">
        <f t="shared" si="1"/>
        <v>45.01</v>
      </c>
      <c r="D19" s="8">
        <v>7</v>
      </c>
      <c r="E19" s="37"/>
      <c r="F19" s="37"/>
      <c r="G19" s="10">
        <v>56</v>
      </c>
      <c r="H19" s="8">
        <v>7</v>
      </c>
      <c r="I19" s="12">
        <v>46</v>
      </c>
      <c r="J19" s="8">
        <v>7</v>
      </c>
      <c r="L19" s="39">
        <v>38</v>
      </c>
      <c r="M19" s="31">
        <v>7</v>
      </c>
      <c r="N19" s="38">
        <v>46</v>
      </c>
      <c r="O19" s="32">
        <v>7</v>
      </c>
      <c r="Q19" s="33">
        <f t="shared" si="2"/>
        <v>37.01</v>
      </c>
      <c r="R19" s="34">
        <v>7</v>
      </c>
      <c r="S19" s="35">
        <f t="shared" si="2"/>
        <v>45.01</v>
      </c>
      <c r="T19" s="36">
        <v>7</v>
      </c>
    </row>
    <row r="20" spans="1:20" ht="18">
      <c r="A20" s="9">
        <f t="shared" si="1"/>
        <v>56.01</v>
      </c>
      <c r="B20" s="8">
        <v>6.5</v>
      </c>
      <c r="C20" s="9">
        <f t="shared" si="1"/>
        <v>46.01</v>
      </c>
      <c r="D20" s="8">
        <v>6.5</v>
      </c>
      <c r="E20" s="37"/>
      <c r="F20" s="37"/>
      <c r="G20" s="11">
        <v>57</v>
      </c>
      <c r="H20" s="8">
        <v>6.5</v>
      </c>
      <c r="I20" s="12">
        <v>47</v>
      </c>
      <c r="J20" s="8">
        <v>6.5</v>
      </c>
      <c r="L20" s="30">
        <v>39</v>
      </c>
      <c r="M20" s="31">
        <v>6.5</v>
      </c>
      <c r="N20" s="11">
        <v>47</v>
      </c>
      <c r="O20" s="32">
        <v>6.5</v>
      </c>
      <c r="Q20" s="33">
        <f t="shared" si="2"/>
        <v>38.01</v>
      </c>
      <c r="R20" s="34">
        <v>6.5</v>
      </c>
      <c r="S20" s="35">
        <f t="shared" si="2"/>
        <v>46.01</v>
      </c>
      <c r="T20" s="36">
        <v>6.5</v>
      </c>
    </row>
    <row r="21" spans="1:20" ht="18">
      <c r="A21" s="9">
        <f t="shared" si="1"/>
        <v>57.01</v>
      </c>
      <c r="B21" s="8">
        <v>6</v>
      </c>
      <c r="C21" s="9">
        <f t="shared" si="1"/>
        <v>47.01</v>
      </c>
      <c r="D21" s="8">
        <v>6</v>
      </c>
      <c r="E21" s="37"/>
      <c r="F21" s="37"/>
      <c r="G21" s="10">
        <v>58</v>
      </c>
      <c r="H21" s="8">
        <v>6</v>
      </c>
      <c r="I21" s="12">
        <v>48</v>
      </c>
      <c r="J21" s="8">
        <v>6</v>
      </c>
      <c r="L21" s="39">
        <v>40</v>
      </c>
      <c r="M21" s="31">
        <v>6</v>
      </c>
      <c r="N21" s="38">
        <v>48</v>
      </c>
      <c r="O21" s="32">
        <v>6</v>
      </c>
      <c r="Q21" s="33">
        <f t="shared" si="2"/>
        <v>39.01</v>
      </c>
      <c r="R21" s="34">
        <v>6</v>
      </c>
      <c r="S21" s="35">
        <f t="shared" si="2"/>
        <v>47.01</v>
      </c>
      <c r="T21" s="36">
        <v>6</v>
      </c>
    </row>
    <row r="22" spans="1:20" ht="18">
      <c r="A22" s="9">
        <f t="shared" si="1"/>
        <v>58.01</v>
      </c>
      <c r="B22" s="8">
        <v>5.5</v>
      </c>
      <c r="C22" s="9">
        <f t="shared" si="1"/>
        <v>48.01</v>
      </c>
      <c r="D22" s="8">
        <v>5.5</v>
      </c>
      <c r="E22" s="37"/>
      <c r="F22" s="37"/>
      <c r="G22" s="11">
        <v>59</v>
      </c>
      <c r="H22" s="8">
        <v>5.5</v>
      </c>
      <c r="I22" s="12">
        <v>49</v>
      </c>
      <c r="J22" s="8">
        <v>5.5</v>
      </c>
      <c r="L22" s="30">
        <v>41</v>
      </c>
      <c r="M22" s="31">
        <v>5.5</v>
      </c>
      <c r="N22" s="11">
        <v>49.5</v>
      </c>
      <c r="O22" s="32">
        <v>5.5</v>
      </c>
      <c r="Q22" s="33">
        <f t="shared" si="2"/>
        <v>40.01</v>
      </c>
      <c r="R22" s="34">
        <v>5.5</v>
      </c>
      <c r="S22" s="35">
        <f t="shared" si="2"/>
        <v>48.01</v>
      </c>
      <c r="T22" s="36">
        <v>5.5</v>
      </c>
    </row>
    <row r="23" spans="1:20" ht="18">
      <c r="A23" s="9">
        <f t="shared" si="1"/>
        <v>59.01</v>
      </c>
      <c r="B23" s="8">
        <v>5</v>
      </c>
      <c r="C23" s="9">
        <f t="shared" si="1"/>
        <v>49.01</v>
      </c>
      <c r="D23" s="8">
        <v>5</v>
      </c>
      <c r="E23" s="37"/>
      <c r="F23" s="37"/>
      <c r="G23" s="10">
        <v>60</v>
      </c>
      <c r="H23" s="8">
        <v>5</v>
      </c>
      <c r="I23" s="12">
        <v>50</v>
      </c>
      <c r="J23" s="8">
        <v>5</v>
      </c>
      <c r="L23" s="39">
        <v>42</v>
      </c>
      <c r="M23" s="31">
        <v>5</v>
      </c>
      <c r="N23" s="38">
        <v>51</v>
      </c>
      <c r="O23" s="32">
        <v>5</v>
      </c>
      <c r="Q23" s="33">
        <f t="shared" si="2"/>
        <v>41.01</v>
      </c>
      <c r="R23" s="34">
        <v>5</v>
      </c>
      <c r="S23" s="35">
        <f t="shared" si="2"/>
        <v>49.51</v>
      </c>
      <c r="T23" s="36">
        <v>5</v>
      </c>
    </row>
    <row r="24" spans="1:20" ht="18">
      <c r="A24" s="9">
        <f t="shared" si="1"/>
        <v>60.01</v>
      </c>
      <c r="B24" s="8">
        <v>4.5</v>
      </c>
      <c r="C24" s="9">
        <f t="shared" si="1"/>
        <v>50.01</v>
      </c>
      <c r="D24" s="8">
        <v>4.5</v>
      </c>
      <c r="E24" s="37"/>
      <c r="F24" s="37"/>
      <c r="G24" s="11">
        <v>61.5</v>
      </c>
      <c r="H24" s="8">
        <v>4.5</v>
      </c>
      <c r="I24" s="12">
        <v>51</v>
      </c>
      <c r="J24" s="8">
        <v>4.5</v>
      </c>
      <c r="L24" s="30">
        <v>43</v>
      </c>
      <c r="M24" s="31">
        <v>4.5</v>
      </c>
      <c r="N24" s="11">
        <v>52.5</v>
      </c>
      <c r="O24" s="32">
        <v>4.5</v>
      </c>
      <c r="Q24" s="33">
        <f t="shared" si="2"/>
        <v>42.01</v>
      </c>
      <c r="R24" s="34">
        <v>4.5</v>
      </c>
      <c r="S24" s="35">
        <f t="shared" si="2"/>
        <v>51.01</v>
      </c>
      <c r="T24" s="36">
        <v>4.5</v>
      </c>
    </row>
    <row r="25" spans="1:20" ht="18">
      <c r="A25" s="9">
        <f t="shared" si="1"/>
        <v>61.51</v>
      </c>
      <c r="B25" s="8">
        <v>4</v>
      </c>
      <c r="C25" s="9">
        <f t="shared" si="1"/>
        <v>51.01</v>
      </c>
      <c r="D25" s="8">
        <v>4</v>
      </c>
      <c r="E25" s="37"/>
      <c r="F25" s="37"/>
      <c r="G25" s="10">
        <v>63</v>
      </c>
      <c r="H25" s="8">
        <v>4</v>
      </c>
      <c r="I25" s="12">
        <v>52</v>
      </c>
      <c r="J25" s="8">
        <v>4</v>
      </c>
      <c r="L25" s="39">
        <v>44</v>
      </c>
      <c r="M25" s="31">
        <v>4</v>
      </c>
      <c r="N25" s="38">
        <v>54</v>
      </c>
      <c r="O25" s="32">
        <v>4</v>
      </c>
      <c r="Q25" s="33">
        <f t="shared" si="2"/>
        <v>43.01</v>
      </c>
      <c r="R25" s="34">
        <v>4</v>
      </c>
      <c r="S25" s="35">
        <f t="shared" si="2"/>
        <v>52.51</v>
      </c>
      <c r="T25" s="36">
        <v>4</v>
      </c>
    </row>
    <row r="26" spans="1:20" ht="18">
      <c r="A26" s="9">
        <f t="shared" si="1"/>
        <v>63.01</v>
      </c>
      <c r="B26" s="8">
        <v>3.5</v>
      </c>
      <c r="C26" s="9">
        <f t="shared" si="1"/>
        <v>52.01</v>
      </c>
      <c r="D26" s="8">
        <v>3.5</v>
      </c>
      <c r="E26" s="37"/>
      <c r="F26" s="37"/>
      <c r="G26" s="11">
        <v>64.5</v>
      </c>
      <c r="H26" s="8">
        <v>3.5</v>
      </c>
      <c r="I26" s="12">
        <v>53</v>
      </c>
      <c r="J26" s="8">
        <v>3.5</v>
      </c>
      <c r="L26" s="30">
        <v>45</v>
      </c>
      <c r="M26" s="31">
        <v>3.5</v>
      </c>
      <c r="N26" s="11">
        <v>55.5</v>
      </c>
      <c r="O26" s="32">
        <v>3.5</v>
      </c>
      <c r="Q26" s="33">
        <f t="shared" si="2"/>
        <v>44.01</v>
      </c>
      <c r="R26" s="34">
        <v>3.5</v>
      </c>
      <c r="S26" s="35">
        <f t="shared" si="2"/>
        <v>54.01</v>
      </c>
      <c r="T26" s="36">
        <v>3.5</v>
      </c>
    </row>
    <row r="27" spans="1:20" ht="18">
      <c r="A27" s="9">
        <f t="shared" si="1"/>
        <v>64.51</v>
      </c>
      <c r="B27" s="8">
        <v>3</v>
      </c>
      <c r="C27" s="9">
        <f t="shared" si="1"/>
        <v>53.01</v>
      </c>
      <c r="D27" s="8">
        <v>3</v>
      </c>
      <c r="E27" s="37"/>
      <c r="F27" s="37"/>
      <c r="G27" s="10">
        <v>66</v>
      </c>
      <c r="H27" s="8">
        <v>3</v>
      </c>
      <c r="I27" s="12">
        <v>54</v>
      </c>
      <c r="J27" s="8">
        <v>3</v>
      </c>
      <c r="L27" s="39">
        <v>46</v>
      </c>
      <c r="M27" s="31">
        <v>3</v>
      </c>
      <c r="N27" s="38">
        <v>57</v>
      </c>
      <c r="O27" s="32">
        <v>3</v>
      </c>
      <c r="Q27" s="33">
        <f t="shared" si="2"/>
        <v>45.01</v>
      </c>
      <c r="R27" s="34">
        <v>3</v>
      </c>
      <c r="S27" s="35">
        <f t="shared" si="2"/>
        <v>55.51</v>
      </c>
      <c r="T27" s="36">
        <v>3</v>
      </c>
    </row>
    <row r="28" spans="1:20" ht="18">
      <c r="A28" s="9">
        <f t="shared" si="1"/>
        <v>66.01</v>
      </c>
      <c r="B28" s="8">
        <v>2.5</v>
      </c>
      <c r="C28" s="9">
        <f t="shared" si="1"/>
        <v>54.01</v>
      </c>
      <c r="D28" s="8">
        <v>2.5</v>
      </c>
      <c r="G28" s="11">
        <v>67.5</v>
      </c>
      <c r="H28" s="8">
        <v>2.5</v>
      </c>
      <c r="I28" s="12">
        <v>55</v>
      </c>
      <c r="J28" s="8">
        <v>2.5</v>
      </c>
      <c r="L28" s="30">
        <v>47.5</v>
      </c>
      <c r="M28" s="31">
        <v>2.5</v>
      </c>
      <c r="N28" s="38">
        <v>58.5</v>
      </c>
      <c r="O28" s="32">
        <v>2.5</v>
      </c>
      <c r="Q28" s="33">
        <f t="shared" si="2"/>
        <v>46.01</v>
      </c>
      <c r="R28" s="34">
        <v>2.5</v>
      </c>
      <c r="S28" s="35">
        <f t="shared" si="2"/>
        <v>57.01</v>
      </c>
      <c r="T28" s="36">
        <v>2.5</v>
      </c>
    </row>
    <row r="29" spans="1:20" ht="18">
      <c r="A29" s="9">
        <f t="shared" si="1"/>
        <v>67.51</v>
      </c>
      <c r="B29" s="8">
        <v>2</v>
      </c>
      <c r="C29" s="9">
        <f t="shared" si="1"/>
        <v>55.01</v>
      </c>
      <c r="D29" s="8">
        <v>2</v>
      </c>
      <c r="G29" s="10">
        <v>69</v>
      </c>
      <c r="H29" s="8">
        <v>2</v>
      </c>
      <c r="I29" s="12">
        <v>56</v>
      </c>
      <c r="J29" s="8">
        <v>2</v>
      </c>
      <c r="L29" s="39">
        <v>49</v>
      </c>
      <c r="M29" s="31">
        <v>2</v>
      </c>
      <c r="N29" s="11">
        <v>60</v>
      </c>
      <c r="O29" s="32">
        <v>2</v>
      </c>
      <c r="Q29" s="33">
        <f t="shared" si="2"/>
        <v>47.51</v>
      </c>
      <c r="R29" s="34">
        <v>2</v>
      </c>
      <c r="S29" s="35">
        <f t="shared" si="2"/>
        <v>58.51</v>
      </c>
      <c r="T29" s="36">
        <v>2</v>
      </c>
    </row>
    <row r="30" spans="1:20" ht="18">
      <c r="A30" s="9">
        <f t="shared" si="1"/>
        <v>69.01</v>
      </c>
      <c r="B30" s="8">
        <v>1.5</v>
      </c>
      <c r="C30" s="9">
        <f t="shared" si="1"/>
        <v>56.01</v>
      </c>
      <c r="D30" s="8">
        <v>1.5</v>
      </c>
      <c r="G30" s="11">
        <v>70.5</v>
      </c>
      <c r="H30" s="8">
        <v>1.5</v>
      </c>
      <c r="I30" s="12">
        <v>57</v>
      </c>
      <c r="J30" s="8">
        <v>1.5</v>
      </c>
      <c r="L30" s="30">
        <v>50.5</v>
      </c>
      <c r="M30" s="31">
        <v>1.5</v>
      </c>
      <c r="N30" s="38">
        <v>62</v>
      </c>
      <c r="O30" s="32">
        <v>1.5</v>
      </c>
      <c r="Q30" s="33">
        <f t="shared" si="2"/>
        <v>49.01</v>
      </c>
      <c r="R30" s="34">
        <v>1.5</v>
      </c>
      <c r="S30" s="35">
        <f t="shared" si="2"/>
        <v>60.01</v>
      </c>
      <c r="T30" s="36">
        <v>1.5</v>
      </c>
    </row>
    <row r="31" spans="1:20" ht="18">
      <c r="A31" s="9">
        <f>G30+0.01</f>
        <v>70.51</v>
      </c>
      <c r="B31" s="13">
        <v>1</v>
      </c>
      <c r="C31" s="9">
        <f>I30+0.01</f>
        <v>57.01</v>
      </c>
      <c r="D31" s="13">
        <v>1</v>
      </c>
      <c r="G31" s="15">
        <v>72</v>
      </c>
      <c r="H31" s="13">
        <v>1</v>
      </c>
      <c r="I31" s="14">
        <v>58</v>
      </c>
      <c r="J31" s="13">
        <v>1</v>
      </c>
      <c r="L31" s="40">
        <v>52</v>
      </c>
      <c r="M31" s="41">
        <v>1</v>
      </c>
      <c r="N31" s="42">
        <v>64</v>
      </c>
      <c r="O31" s="43">
        <v>1</v>
      </c>
      <c r="Q31" s="44">
        <f t="shared" si="2"/>
        <v>50.51</v>
      </c>
      <c r="R31" s="45">
        <v>1</v>
      </c>
      <c r="S31" s="46">
        <f t="shared" si="2"/>
        <v>62.01</v>
      </c>
      <c r="T31" s="47">
        <v>1</v>
      </c>
    </row>
    <row r="32" spans="1:21" ht="15.75">
      <c r="A32" s="18">
        <v>72.01</v>
      </c>
      <c r="B32" s="48">
        <v>0</v>
      </c>
      <c r="C32" s="17">
        <v>58.01</v>
      </c>
      <c r="D32" s="48">
        <v>0</v>
      </c>
      <c r="Q32" s="18">
        <v>52.01</v>
      </c>
      <c r="R32" s="48">
        <v>0</v>
      </c>
      <c r="S32" s="18">
        <v>64.01</v>
      </c>
      <c r="T32" s="48">
        <v>0</v>
      </c>
      <c r="U32" s="18"/>
    </row>
  </sheetData>
  <sheetProtection selectLockedCells="1" selectUnlockedCells="1"/>
  <mergeCells count="5">
    <mergeCell ref="A1:B1"/>
    <mergeCell ref="C1:D1"/>
    <mergeCell ref="Q1:T1"/>
    <mergeCell ref="A3:B3"/>
    <mergeCell ref="C3:D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6">
      <selection activeCell="N18" sqref="N1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1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3" sqref="C13"/>
    </sheetView>
  </sheetViews>
  <sheetFormatPr defaultColWidth="11.421875" defaultRowHeight="12.75"/>
  <cols>
    <col min="1" max="1" width="6.8515625" style="1" customWidth="1"/>
    <col min="2" max="2" width="24.57421875" style="1" customWidth="1"/>
    <col min="3" max="3" width="16.7109375" style="1" customWidth="1"/>
    <col min="4" max="4" width="3.140625" style="1" customWidth="1"/>
    <col min="5" max="6" width="8.7109375" style="1" customWidth="1"/>
    <col min="7" max="7" width="8.7109375" style="1" hidden="1" customWidth="1"/>
    <col min="8" max="9" width="8.7109375" style="1" customWidth="1"/>
    <col min="10" max="10" width="6.57421875" style="1" hidden="1" customWidth="1"/>
    <col min="11" max="11" width="7.421875" style="1" hidden="1" customWidth="1"/>
    <col min="12" max="12" width="9.28125" style="1" customWidth="1"/>
    <col min="13" max="13" width="7.140625" style="1" bestFit="1" customWidth="1"/>
    <col min="14" max="14" width="3.00390625" style="1" hidden="1" customWidth="1"/>
    <col min="15" max="15" width="7.421875" style="49" customWidth="1"/>
    <col min="16" max="16" width="5.140625" style="1" customWidth="1"/>
    <col min="17" max="17" width="6.421875" style="1" customWidth="1"/>
    <col min="18" max="18" width="6.140625" style="1" hidden="1" customWidth="1"/>
    <col min="19" max="19" width="2.00390625" style="1" hidden="1" customWidth="1"/>
    <col min="20" max="20" width="5.28125" style="49" customWidth="1"/>
    <col min="21" max="21" width="6.7109375" style="49" customWidth="1"/>
    <col min="22" max="22" width="11.00390625" style="49" customWidth="1"/>
    <col min="23" max="23" width="9.421875" style="49" customWidth="1"/>
    <col min="24" max="24" width="7.57421875" style="49" customWidth="1"/>
    <col min="25" max="25" width="4.8515625" style="49" hidden="1" customWidth="1"/>
    <col min="26" max="26" width="9.140625" style="49" customWidth="1"/>
    <col min="27" max="28" width="0" style="1" hidden="1" customWidth="1"/>
    <col min="29" max="16384" width="11.421875" style="1" customWidth="1"/>
  </cols>
  <sheetData>
    <row r="1" spans="1:26" ht="22.5" customHeight="1">
      <c r="A1" s="202" t="s">
        <v>9</v>
      </c>
      <c r="B1" s="202"/>
      <c r="F1" s="50"/>
      <c r="G1" s="51"/>
      <c r="H1" s="203"/>
      <c r="I1" s="203"/>
      <c r="J1" s="203"/>
      <c r="K1" s="52"/>
      <c r="L1" s="190"/>
      <c r="M1" s="204"/>
      <c r="N1" s="204"/>
      <c r="O1" s="204"/>
      <c r="P1" s="204"/>
      <c r="Q1" s="53" t="s">
        <v>12</v>
      </c>
      <c r="R1" s="54" t="s">
        <v>12</v>
      </c>
      <c r="S1" s="54"/>
      <c r="T1" s="55"/>
      <c r="U1" s="56"/>
      <c r="V1" s="56"/>
      <c r="W1" s="56"/>
      <c r="X1" s="56"/>
      <c r="Y1" s="56"/>
      <c r="Z1" s="57"/>
    </row>
    <row r="2" spans="1:24" ht="15" customHeight="1">
      <c r="A2" s="205" t="s">
        <v>94</v>
      </c>
      <c r="B2" s="205"/>
      <c r="C2" s="58"/>
      <c r="E2" s="53"/>
      <c r="F2" s="53"/>
      <c r="G2" s="53"/>
      <c r="H2" s="59"/>
      <c r="K2" s="53"/>
      <c r="O2" s="1"/>
      <c r="P2" s="49"/>
      <c r="Q2" s="49"/>
      <c r="R2" s="49"/>
      <c r="S2" s="49"/>
      <c r="T2" s="1"/>
      <c r="U2" s="1"/>
      <c r="V2" s="1"/>
      <c r="W2" s="1"/>
      <c r="X2" s="1"/>
    </row>
    <row r="3" spans="5:24" ht="12" customHeight="1">
      <c r="E3" s="60" t="s">
        <v>15</v>
      </c>
      <c r="F3" s="60"/>
      <c r="G3" s="60"/>
      <c r="H3" s="59"/>
      <c r="I3" s="60"/>
      <c r="J3" s="60"/>
      <c r="K3" s="60"/>
      <c r="L3" s="54"/>
      <c r="O3" s="1"/>
      <c r="P3" s="49"/>
      <c r="Q3" s="49"/>
      <c r="R3" s="49"/>
      <c r="S3" s="49"/>
      <c r="T3" s="1"/>
      <c r="U3" s="1"/>
      <c r="V3" s="1"/>
      <c r="W3" s="1"/>
      <c r="X3" s="1"/>
    </row>
    <row r="4" ht="9.75" customHeight="1" thickBot="1"/>
    <row r="5" spans="2:24" ht="15.75" customHeight="1" thickBot="1">
      <c r="B5" s="110" t="s">
        <v>95</v>
      </c>
      <c r="C5" s="61"/>
      <c r="D5" s="151" t="s">
        <v>16</v>
      </c>
      <c r="E5" s="196" t="s">
        <v>89</v>
      </c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8"/>
      <c r="V5" s="115" t="s">
        <v>90</v>
      </c>
      <c r="W5" s="116" t="s">
        <v>91</v>
      </c>
      <c r="X5" s="214" t="s">
        <v>98</v>
      </c>
    </row>
    <row r="6" spans="3:26" ht="30.75" customHeight="1" thickBot="1">
      <c r="C6" s="61"/>
      <c r="D6" s="152" t="s">
        <v>17</v>
      </c>
      <c r="E6" s="206" t="s">
        <v>28</v>
      </c>
      <c r="F6" s="207"/>
      <c r="G6" s="207"/>
      <c r="H6" s="207" t="s">
        <v>99</v>
      </c>
      <c r="I6" s="207"/>
      <c r="J6" s="207"/>
      <c r="K6" s="62" t="s">
        <v>18</v>
      </c>
      <c r="L6" s="188" t="s">
        <v>20</v>
      </c>
      <c r="M6" s="211" t="s">
        <v>21</v>
      </c>
      <c r="N6" s="211"/>
      <c r="O6" s="211"/>
      <c r="P6" s="212" t="s">
        <v>86</v>
      </c>
      <c r="Q6" s="212"/>
      <c r="R6" s="212"/>
      <c r="S6" s="212"/>
      <c r="T6" s="212"/>
      <c r="U6" s="194" t="s">
        <v>100</v>
      </c>
      <c r="V6" s="154" t="s">
        <v>97</v>
      </c>
      <c r="W6" s="117" t="s">
        <v>96</v>
      </c>
      <c r="X6" s="215"/>
      <c r="Y6" s="63" t="s">
        <v>22</v>
      </c>
      <c r="Z6" s="213" t="s">
        <v>23</v>
      </c>
    </row>
    <row r="7" spans="1:28" s="54" customFormat="1" ht="27.75" customHeight="1" thickBot="1">
      <c r="A7" s="64" t="s">
        <v>24</v>
      </c>
      <c r="B7" s="65" t="s">
        <v>25</v>
      </c>
      <c r="C7" s="66" t="s">
        <v>26</v>
      </c>
      <c r="D7" s="67" t="s">
        <v>27</v>
      </c>
      <c r="E7" s="120" t="s">
        <v>18</v>
      </c>
      <c r="F7" s="121" t="s">
        <v>19</v>
      </c>
      <c r="G7" s="122"/>
      <c r="H7" s="120" t="s">
        <v>18</v>
      </c>
      <c r="I7" s="121" t="s">
        <v>19</v>
      </c>
      <c r="J7" s="123"/>
      <c r="K7" s="187" t="s">
        <v>29</v>
      </c>
      <c r="L7" s="189" t="s">
        <v>30</v>
      </c>
      <c r="M7" s="144" t="s">
        <v>31</v>
      </c>
      <c r="N7" s="145"/>
      <c r="O7" s="146" t="s">
        <v>85</v>
      </c>
      <c r="P7" s="132" t="s">
        <v>101</v>
      </c>
      <c r="Q7" s="133" t="s">
        <v>102</v>
      </c>
      <c r="R7" s="134" t="s">
        <v>30</v>
      </c>
      <c r="S7" s="135"/>
      <c r="T7" s="136" t="s">
        <v>93</v>
      </c>
      <c r="U7" s="195"/>
      <c r="V7" s="155" t="s">
        <v>32</v>
      </c>
      <c r="W7" s="118" t="s">
        <v>32</v>
      </c>
      <c r="X7" s="216"/>
      <c r="Y7" s="68" t="s">
        <v>33</v>
      </c>
      <c r="Z7" s="213"/>
      <c r="AA7" s="54" t="s">
        <v>27</v>
      </c>
      <c r="AB7" s="54" t="s">
        <v>16</v>
      </c>
    </row>
    <row r="8" spans="1:29" ht="15.75" customHeight="1">
      <c r="A8" s="69">
        <v>1</v>
      </c>
      <c r="B8" s="100"/>
      <c r="C8" s="92"/>
      <c r="D8" s="71" t="s">
        <v>27</v>
      </c>
      <c r="E8" s="124">
        <v>42</v>
      </c>
      <c r="F8" s="125">
        <v>42</v>
      </c>
      <c r="G8" s="126"/>
      <c r="H8" s="127">
        <v>42</v>
      </c>
      <c r="I8" s="128">
        <v>40</v>
      </c>
      <c r="J8" s="72"/>
      <c r="K8" s="181"/>
      <c r="L8" s="184"/>
      <c r="M8" s="147">
        <f>IF(H8="","",(E8+H8)/2)</f>
        <v>42</v>
      </c>
      <c r="N8" s="148">
        <f aca="true" t="shared" si="0" ref="N8:N41">IF(M8="","",IF(D8="G",LOOKUP(M8,F$85:F$112,E$85:E$112),LOOKUP(M8,G$85:G$112,E$85:E$112)))</f>
        <v>11</v>
      </c>
      <c r="O8" s="149">
        <f aca="true" t="shared" si="1" ref="O8:O41">IF(N8="","",(N8-L8))</f>
        <v>11</v>
      </c>
      <c r="P8" s="137">
        <f>IF(F8="","",IF(ABS(E8-F8)&lt;2.01,2,0))</f>
        <v>2</v>
      </c>
      <c r="Q8" s="138">
        <f>IF(I8="","",IF(ABS(H8-I8)&lt;2.01,2,0))</f>
        <v>2</v>
      </c>
      <c r="R8" s="139">
        <f aca="true" t="shared" si="2" ref="R8:R41">IF(Q8="","",SUM(P8:Q8))</f>
        <v>4</v>
      </c>
      <c r="S8" s="140">
        <f aca="true" t="shared" si="3" ref="S8:S41">R8</f>
        <v>4</v>
      </c>
      <c r="T8" s="141">
        <f aca="true" t="shared" si="4" ref="T8:T41">IF(R8="","",R8)</f>
        <v>4</v>
      </c>
      <c r="U8" s="156">
        <f>IF(R8="","",(O8+T8))</f>
        <v>15</v>
      </c>
      <c r="V8" s="153">
        <v>1</v>
      </c>
      <c r="W8" s="119">
        <v>1</v>
      </c>
      <c r="X8" s="111"/>
      <c r="Y8" s="107">
        <f>IF(O8="","",SUM(O8,T8,V8,W8,X8))</f>
        <v>17</v>
      </c>
      <c r="Z8" s="108">
        <f aca="true" t="shared" si="5" ref="Z8:Z41">IF(Y8="","",ROUNDUP(Y8*4,0)/4)</f>
        <v>17</v>
      </c>
      <c r="AA8" s="1">
        <f aca="true" t="shared" si="6" ref="AA8:AA41">IF(D8="G",Z8,"")</f>
        <v>17</v>
      </c>
      <c r="AB8" s="1">
        <f aca="true" t="shared" si="7" ref="AB8:AB41">IF(D8="F",Z8,"")</f>
      </c>
      <c r="AC8" s="73"/>
    </row>
    <row r="9" spans="1:29" ht="15.75" customHeight="1">
      <c r="A9" s="69">
        <v>2</v>
      </c>
      <c r="B9" s="100"/>
      <c r="C9" s="92"/>
      <c r="D9" s="75"/>
      <c r="E9" s="129"/>
      <c r="F9" s="130"/>
      <c r="G9" s="126"/>
      <c r="H9" s="129"/>
      <c r="I9" s="131"/>
      <c r="J9" s="76"/>
      <c r="K9" s="182"/>
      <c r="L9" s="185"/>
      <c r="M9" s="147">
        <f aca="true" t="shared" si="8" ref="M9:M41">IF(H9="","",(E9+H9)/2)</f>
      </c>
      <c r="N9" s="148">
        <f t="shared" si="0"/>
      </c>
      <c r="O9" s="150">
        <f t="shared" si="1"/>
      </c>
      <c r="P9" s="137">
        <f aca="true" t="shared" si="9" ref="P9:P41">IF(F9="","",IF(ABS(E9-F9)&lt;2.01,2,0))</f>
      </c>
      <c r="Q9" s="138">
        <f aca="true" t="shared" si="10" ref="Q9:Q41">IF(I9="","",IF(ABS(H9-I9)&lt;2.01,2,0))</f>
      </c>
      <c r="R9" s="139">
        <f t="shared" si="2"/>
      </c>
      <c r="S9" s="142">
        <f t="shared" si="3"/>
      </c>
      <c r="T9" s="143">
        <f t="shared" si="4"/>
      </c>
      <c r="U9" s="157">
        <f aca="true" t="shared" si="11" ref="U9:U41">IF(R9="","",(O9+T9))</f>
      </c>
      <c r="V9" s="153">
        <f aca="true" t="shared" si="12" ref="V9:V41">IF(COUNT(G9,J9)&lt;1,"",AVERAGE(G9,J9))</f>
      </c>
      <c r="W9" s="119"/>
      <c r="X9" s="111"/>
      <c r="Y9" s="107">
        <f aca="true" t="shared" si="13" ref="Y9:Y41">IF(O9="","",SUM(O9,T9,V9,W9,X9))</f>
      </c>
      <c r="Z9" s="109">
        <f t="shared" si="5"/>
      </c>
      <c r="AA9" s="1">
        <f t="shared" si="6"/>
      </c>
      <c r="AB9" s="1">
        <f t="shared" si="7"/>
      </c>
      <c r="AC9" s="73"/>
    </row>
    <row r="10" spans="1:29" ht="15.75" customHeight="1">
      <c r="A10" s="69">
        <v>3</v>
      </c>
      <c r="B10" s="100"/>
      <c r="C10" s="92"/>
      <c r="D10" s="75"/>
      <c r="E10" s="129"/>
      <c r="F10" s="130"/>
      <c r="G10" s="126"/>
      <c r="H10" s="129"/>
      <c r="I10" s="131"/>
      <c r="J10" s="76"/>
      <c r="K10" s="182"/>
      <c r="L10" s="185"/>
      <c r="M10" s="147">
        <f t="shared" si="8"/>
      </c>
      <c r="N10" s="148">
        <f t="shared" si="0"/>
      </c>
      <c r="O10" s="150">
        <f t="shared" si="1"/>
      </c>
      <c r="P10" s="137">
        <f t="shared" si="9"/>
      </c>
      <c r="Q10" s="138">
        <f t="shared" si="10"/>
      </c>
      <c r="R10" s="139">
        <f t="shared" si="2"/>
      </c>
      <c r="S10" s="142">
        <f t="shared" si="3"/>
      </c>
      <c r="T10" s="143">
        <f t="shared" si="4"/>
      </c>
      <c r="U10" s="157">
        <f t="shared" si="11"/>
      </c>
      <c r="V10" s="153">
        <f t="shared" si="12"/>
      </c>
      <c r="W10" s="119"/>
      <c r="X10" s="111"/>
      <c r="Y10" s="107">
        <f t="shared" si="13"/>
      </c>
      <c r="Z10" s="109">
        <f t="shared" si="5"/>
      </c>
      <c r="AA10" s="1">
        <f t="shared" si="6"/>
      </c>
      <c r="AB10" s="1">
        <f t="shared" si="7"/>
      </c>
      <c r="AC10" s="73"/>
    </row>
    <row r="11" spans="1:29" ht="15.75" customHeight="1">
      <c r="A11" s="69">
        <v>4</v>
      </c>
      <c r="B11" s="100"/>
      <c r="C11" s="92"/>
      <c r="D11" s="75"/>
      <c r="E11" s="129"/>
      <c r="F11" s="130"/>
      <c r="G11" s="126"/>
      <c r="H11" s="129"/>
      <c r="I11" s="131"/>
      <c r="J11" s="76"/>
      <c r="K11" s="182"/>
      <c r="L11" s="185"/>
      <c r="M11" s="147">
        <f t="shared" si="8"/>
      </c>
      <c r="N11" s="148">
        <f t="shared" si="0"/>
      </c>
      <c r="O11" s="150">
        <f t="shared" si="1"/>
      </c>
      <c r="P11" s="137">
        <f t="shared" si="9"/>
      </c>
      <c r="Q11" s="138">
        <f t="shared" si="10"/>
      </c>
      <c r="R11" s="139">
        <f t="shared" si="2"/>
      </c>
      <c r="S11" s="142">
        <f t="shared" si="3"/>
      </c>
      <c r="T11" s="143">
        <f t="shared" si="4"/>
      </c>
      <c r="U11" s="157">
        <f t="shared" si="11"/>
      </c>
      <c r="V11" s="153">
        <f t="shared" si="12"/>
      </c>
      <c r="W11" s="119"/>
      <c r="X11" s="111"/>
      <c r="Y11" s="107">
        <f t="shared" si="13"/>
      </c>
      <c r="Z11" s="109">
        <f t="shared" si="5"/>
      </c>
      <c r="AA11" s="1">
        <f t="shared" si="6"/>
      </c>
      <c r="AB11" s="1">
        <f t="shared" si="7"/>
      </c>
      <c r="AC11" s="73"/>
    </row>
    <row r="12" spans="1:29" ht="15.75" customHeight="1">
      <c r="A12" s="69">
        <v>5</v>
      </c>
      <c r="B12" s="100"/>
      <c r="C12" s="92"/>
      <c r="D12" s="75"/>
      <c r="E12" s="129"/>
      <c r="F12" s="130"/>
      <c r="G12" s="126"/>
      <c r="H12" s="129"/>
      <c r="I12" s="131"/>
      <c r="J12" s="76"/>
      <c r="K12" s="182"/>
      <c r="L12" s="185"/>
      <c r="M12" s="147">
        <f t="shared" si="8"/>
      </c>
      <c r="N12" s="148">
        <f t="shared" si="0"/>
      </c>
      <c r="O12" s="150">
        <f t="shared" si="1"/>
      </c>
      <c r="P12" s="137">
        <f t="shared" si="9"/>
      </c>
      <c r="Q12" s="138">
        <f t="shared" si="10"/>
      </c>
      <c r="R12" s="139">
        <f t="shared" si="2"/>
      </c>
      <c r="S12" s="142">
        <f t="shared" si="3"/>
      </c>
      <c r="T12" s="143">
        <f t="shared" si="4"/>
      </c>
      <c r="U12" s="157">
        <f t="shared" si="11"/>
      </c>
      <c r="V12" s="153">
        <f t="shared" si="12"/>
      </c>
      <c r="W12" s="119"/>
      <c r="X12" s="111"/>
      <c r="Y12" s="107">
        <f t="shared" si="13"/>
      </c>
      <c r="Z12" s="109">
        <f t="shared" si="5"/>
      </c>
      <c r="AA12" s="1">
        <f t="shared" si="6"/>
      </c>
      <c r="AB12" s="1">
        <f t="shared" si="7"/>
      </c>
      <c r="AC12" s="73"/>
    </row>
    <row r="13" spans="1:29" ht="15.75" customHeight="1">
      <c r="A13" s="69">
        <v>6</v>
      </c>
      <c r="B13" s="100"/>
      <c r="C13" s="92"/>
      <c r="D13" s="75"/>
      <c r="E13" s="129"/>
      <c r="F13" s="130"/>
      <c r="G13" s="126"/>
      <c r="H13" s="129"/>
      <c r="I13" s="131"/>
      <c r="J13" s="76"/>
      <c r="K13" s="182"/>
      <c r="L13" s="185"/>
      <c r="M13" s="147">
        <f t="shared" si="8"/>
      </c>
      <c r="N13" s="148">
        <f t="shared" si="0"/>
      </c>
      <c r="O13" s="150">
        <f t="shared" si="1"/>
      </c>
      <c r="P13" s="137">
        <f t="shared" si="9"/>
      </c>
      <c r="Q13" s="138">
        <f t="shared" si="10"/>
      </c>
      <c r="R13" s="139">
        <f t="shared" si="2"/>
      </c>
      <c r="S13" s="142">
        <f t="shared" si="3"/>
      </c>
      <c r="T13" s="143">
        <f t="shared" si="4"/>
      </c>
      <c r="U13" s="157">
        <f t="shared" si="11"/>
      </c>
      <c r="V13" s="153">
        <f t="shared" si="12"/>
      </c>
      <c r="W13" s="119"/>
      <c r="X13" s="111"/>
      <c r="Y13" s="107">
        <f t="shared" si="13"/>
      </c>
      <c r="Z13" s="109">
        <f t="shared" si="5"/>
      </c>
      <c r="AA13" s="1">
        <f t="shared" si="6"/>
      </c>
      <c r="AB13" s="1">
        <f t="shared" si="7"/>
      </c>
      <c r="AC13" s="73"/>
    </row>
    <row r="14" spans="1:29" ht="15.75" customHeight="1">
      <c r="A14" s="69">
        <v>7</v>
      </c>
      <c r="B14" s="100"/>
      <c r="C14" s="92"/>
      <c r="D14" s="75"/>
      <c r="E14" s="129"/>
      <c r="F14" s="130"/>
      <c r="G14" s="126"/>
      <c r="H14" s="129"/>
      <c r="I14" s="131"/>
      <c r="J14" s="76"/>
      <c r="K14" s="182"/>
      <c r="L14" s="185"/>
      <c r="M14" s="147">
        <f t="shared" si="8"/>
      </c>
      <c r="N14" s="148">
        <f t="shared" si="0"/>
      </c>
      <c r="O14" s="150">
        <f t="shared" si="1"/>
      </c>
      <c r="P14" s="137">
        <f t="shared" si="9"/>
      </c>
      <c r="Q14" s="138">
        <f t="shared" si="10"/>
      </c>
      <c r="R14" s="139">
        <f t="shared" si="2"/>
      </c>
      <c r="S14" s="142">
        <f t="shared" si="3"/>
      </c>
      <c r="T14" s="143">
        <f t="shared" si="4"/>
      </c>
      <c r="U14" s="157">
        <f t="shared" si="11"/>
      </c>
      <c r="V14" s="153">
        <f t="shared" si="12"/>
      </c>
      <c r="W14" s="119"/>
      <c r="X14" s="111"/>
      <c r="Y14" s="107">
        <f t="shared" si="13"/>
      </c>
      <c r="Z14" s="109">
        <f t="shared" si="5"/>
      </c>
      <c r="AA14" s="1">
        <f t="shared" si="6"/>
      </c>
      <c r="AB14" s="1">
        <f t="shared" si="7"/>
      </c>
      <c r="AC14" s="73"/>
    </row>
    <row r="15" spans="1:29" ht="15.75" customHeight="1">
      <c r="A15" s="69">
        <v>8</v>
      </c>
      <c r="B15" s="100"/>
      <c r="C15" s="92"/>
      <c r="D15" s="75"/>
      <c r="E15" s="129"/>
      <c r="F15" s="130"/>
      <c r="G15" s="126"/>
      <c r="H15" s="129"/>
      <c r="I15" s="131"/>
      <c r="J15" s="76"/>
      <c r="K15" s="182"/>
      <c r="L15" s="185"/>
      <c r="M15" s="147">
        <f t="shared" si="8"/>
      </c>
      <c r="N15" s="148">
        <f t="shared" si="0"/>
      </c>
      <c r="O15" s="150">
        <f t="shared" si="1"/>
      </c>
      <c r="P15" s="137">
        <f t="shared" si="9"/>
      </c>
      <c r="Q15" s="138">
        <f t="shared" si="10"/>
      </c>
      <c r="R15" s="139">
        <f t="shared" si="2"/>
      </c>
      <c r="S15" s="142">
        <f t="shared" si="3"/>
      </c>
      <c r="T15" s="143">
        <f t="shared" si="4"/>
      </c>
      <c r="U15" s="157">
        <f t="shared" si="11"/>
      </c>
      <c r="V15" s="153">
        <f t="shared" si="12"/>
      </c>
      <c r="W15" s="119"/>
      <c r="X15" s="111"/>
      <c r="Y15" s="107">
        <f t="shared" si="13"/>
      </c>
      <c r="Z15" s="109">
        <f t="shared" si="5"/>
      </c>
      <c r="AA15" s="1">
        <f t="shared" si="6"/>
      </c>
      <c r="AB15" s="1">
        <f t="shared" si="7"/>
      </c>
      <c r="AC15" s="73"/>
    </row>
    <row r="16" spans="1:29" ht="15.75" customHeight="1">
      <c r="A16" s="69">
        <v>9</v>
      </c>
      <c r="B16" s="100"/>
      <c r="C16" s="92"/>
      <c r="D16" s="75"/>
      <c r="E16" s="129"/>
      <c r="F16" s="130"/>
      <c r="G16" s="126"/>
      <c r="H16" s="129"/>
      <c r="I16" s="131"/>
      <c r="J16" s="76"/>
      <c r="K16" s="182"/>
      <c r="L16" s="185"/>
      <c r="M16" s="147">
        <f t="shared" si="8"/>
      </c>
      <c r="N16" s="148">
        <f t="shared" si="0"/>
      </c>
      <c r="O16" s="150">
        <f t="shared" si="1"/>
      </c>
      <c r="P16" s="137">
        <f t="shared" si="9"/>
      </c>
      <c r="Q16" s="138">
        <f t="shared" si="10"/>
      </c>
      <c r="R16" s="139">
        <f t="shared" si="2"/>
      </c>
      <c r="S16" s="142">
        <f t="shared" si="3"/>
      </c>
      <c r="T16" s="143">
        <f t="shared" si="4"/>
      </c>
      <c r="U16" s="159">
        <f t="shared" si="11"/>
      </c>
      <c r="V16" s="153">
        <f t="shared" si="12"/>
      </c>
      <c r="W16" s="119"/>
      <c r="X16" s="111"/>
      <c r="Y16" s="107">
        <f t="shared" si="13"/>
      </c>
      <c r="Z16" s="109">
        <f t="shared" si="5"/>
      </c>
      <c r="AA16" s="1">
        <f t="shared" si="6"/>
      </c>
      <c r="AB16" s="1">
        <f t="shared" si="7"/>
      </c>
      <c r="AC16" s="73"/>
    </row>
    <row r="17" spans="1:29" ht="15.75" customHeight="1">
      <c r="A17" s="69">
        <v>10</v>
      </c>
      <c r="B17" s="100"/>
      <c r="C17" s="92"/>
      <c r="D17" s="75"/>
      <c r="E17" s="129"/>
      <c r="F17" s="130"/>
      <c r="G17" s="126"/>
      <c r="H17" s="129"/>
      <c r="I17" s="131"/>
      <c r="J17" s="76"/>
      <c r="K17" s="182"/>
      <c r="L17" s="185"/>
      <c r="M17" s="147">
        <f t="shared" si="8"/>
      </c>
      <c r="N17" s="148">
        <f t="shared" si="0"/>
      </c>
      <c r="O17" s="150">
        <f t="shared" si="1"/>
      </c>
      <c r="P17" s="137">
        <f t="shared" si="9"/>
      </c>
      <c r="Q17" s="138">
        <f t="shared" si="10"/>
      </c>
      <c r="R17" s="139">
        <f t="shared" si="2"/>
      </c>
      <c r="S17" s="142">
        <f t="shared" si="3"/>
      </c>
      <c r="T17" s="143">
        <f t="shared" si="4"/>
      </c>
      <c r="U17" s="157">
        <f t="shared" si="11"/>
      </c>
      <c r="V17" s="153">
        <f t="shared" si="12"/>
      </c>
      <c r="W17" s="119"/>
      <c r="X17" s="111"/>
      <c r="Y17" s="107">
        <f t="shared" si="13"/>
      </c>
      <c r="Z17" s="109">
        <f t="shared" si="5"/>
      </c>
      <c r="AA17" s="1">
        <f t="shared" si="6"/>
      </c>
      <c r="AB17" s="1">
        <f t="shared" si="7"/>
      </c>
      <c r="AC17" s="73"/>
    </row>
    <row r="18" spans="1:29" ht="15.75" customHeight="1">
      <c r="A18" s="69">
        <v>11</v>
      </c>
      <c r="B18" s="92"/>
      <c r="C18" s="70"/>
      <c r="D18" s="75"/>
      <c r="E18" s="129"/>
      <c r="F18" s="130"/>
      <c r="G18" s="126"/>
      <c r="H18" s="129"/>
      <c r="I18" s="131"/>
      <c r="J18" s="76"/>
      <c r="K18" s="182"/>
      <c r="L18" s="185"/>
      <c r="M18" s="147">
        <f t="shared" si="8"/>
      </c>
      <c r="N18" s="148">
        <f t="shared" si="0"/>
      </c>
      <c r="O18" s="150">
        <f t="shared" si="1"/>
      </c>
      <c r="P18" s="137">
        <f t="shared" si="9"/>
      </c>
      <c r="Q18" s="138">
        <f t="shared" si="10"/>
      </c>
      <c r="R18" s="139">
        <f t="shared" si="2"/>
      </c>
      <c r="S18" s="142">
        <f t="shared" si="3"/>
      </c>
      <c r="T18" s="143">
        <f t="shared" si="4"/>
      </c>
      <c r="U18" s="157">
        <f t="shared" si="11"/>
      </c>
      <c r="V18" s="153">
        <f t="shared" si="12"/>
      </c>
      <c r="W18" s="119"/>
      <c r="X18" s="111"/>
      <c r="Y18" s="107">
        <f t="shared" si="13"/>
      </c>
      <c r="Z18" s="109">
        <f t="shared" si="5"/>
      </c>
      <c r="AA18" s="1">
        <f t="shared" si="6"/>
      </c>
      <c r="AB18" s="1">
        <f t="shared" si="7"/>
      </c>
      <c r="AC18" s="73"/>
    </row>
    <row r="19" spans="1:29" ht="15.75" customHeight="1">
      <c r="A19" s="69">
        <v>12</v>
      </c>
      <c r="B19" s="100"/>
      <c r="C19" s="92"/>
      <c r="D19" s="75"/>
      <c r="E19" s="129"/>
      <c r="F19" s="130"/>
      <c r="G19" s="126"/>
      <c r="H19" s="129"/>
      <c r="I19" s="131"/>
      <c r="J19" s="76"/>
      <c r="K19" s="182"/>
      <c r="L19" s="185"/>
      <c r="M19" s="147">
        <f t="shared" si="8"/>
      </c>
      <c r="N19" s="148">
        <f t="shared" si="0"/>
      </c>
      <c r="O19" s="150">
        <f t="shared" si="1"/>
      </c>
      <c r="P19" s="137">
        <f t="shared" si="9"/>
      </c>
      <c r="Q19" s="138">
        <f t="shared" si="10"/>
      </c>
      <c r="R19" s="139">
        <f t="shared" si="2"/>
      </c>
      <c r="S19" s="142">
        <f t="shared" si="3"/>
      </c>
      <c r="T19" s="143">
        <f t="shared" si="4"/>
      </c>
      <c r="U19" s="157">
        <f t="shared" si="11"/>
      </c>
      <c r="V19" s="153">
        <f t="shared" si="12"/>
      </c>
      <c r="W19" s="119"/>
      <c r="X19" s="111"/>
      <c r="Y19" s="107">
        <f t="shared" si="13"/>
      </c>
      <c r="Z19" s="109">
        <f t="shared" si="5"/>
      </c>
      <c r="AA19" s="1">
        <f t="shared" si="6"/>
      </c>
      <c r="AB19" s="1">
        <f t="shared" si="7"/>
      </c>
      <c r="AC19" s="73"/>
    </row>
    <row r="20" spans="1:29" ht="15.75" customHeight="1">
      <c r="A20" s="69">
        <v>13</v>
      </c>
      <c r="B20" s="100"/>
      <c r="C20" s="92"/>
      <c r="D20" s="75"/>
      <c r="E20" s="129"/>
      <c r="F20" s="130"/>
      <c r="G20" s="126"/>
      <c r="H20" s="129"/>
      <c r="I20" s="131"/>
      <c r="J20" s="76"/>
      <c r="K20" s="182"/>
      <c r="L20" s="185"/>
      <c r="M20" s="147">
        <f t="shared" si="8"/>
      </c>
      <c r="N20" s="148">
        <f t="shared" si="0"/>
      </c>
      <c r="O20" s="150">
        <f t="shared" si="1"/>
      </c>
      <c r="P20" s="137">
        <f t="shared" si="9"/>
      </c>
      <c r="Q20" s="138">
        <f t="shared" si="10"/>
      </c>
      <c r="R20" s="139">
        <f t="shared" si="2"/>
      </c>
      <c r="S20" s="142">
        <f t="shared" si="3"/>
      </c>
      <c r="T20" s="143">
        <f t="shared" si="4"/>
      </c>
      <c r="U20" s="157">
        <f t="shared" si="11"/>
      </c>
      <c r="V20" s="153">
        <f t="shared" si="12"/>
      </c>
      <c r="W20" s="119"/>
      <c r="X20" s="111"/>
      <c r="Y20" s="107">
        <f t="shared" si="13"/>
      </c>
      <c r="Z20" s="109">
        <f t="shared" si="5"/>
      </c>
      <c r="AA20" s="1">
        <f t="shared" si="6"/>
      </c>
      <c r="AB20" s="1">
        <f t="shared" si="7"/>
      </c>
      <c r="AC20" s="73"/>
    </row>
    <row r="21" spans="1:29" ht="15.75" customHeight="1">
      <c r="A21" s="69">
        <v>14</v>
      </c>
      <c r="B21" s="100"/>
      <c r="C21" s="92"/>
      <c r="D21" s="75"/>
      <c r="E21" s="129"/>
      <c r="F21" s="130"/>
      <c r="G21" s="126"/>
      <c r="H21" s="129"/>
      <c r="I21" s="131"/>
      <c r="J21" s="76"/>
      <c r="K21" s="182"/>
      <c r="L21" s="185"/>
      <c r="M21" s="147">
        <f t="shared" si="8"/>
      </c>
      <c r="N21" s="148">
        <f t="shared" si="0"/>
      </c>
      <c r="O21" s="150">
        <f t="shared" si="1"/>
      </c>
      <c r="P21" s="137">
        <f t="shared" si="9"/>
      </c>
      <c r="Q21" s="138">
        <f t="shared" si="10"/>
      </c>
      <c r="R21" s="139">
        <f t="shared" si="2"/>
      </c>
      <c r="S21" s="142">
        <f t="shared" si="3"/>
      </c>
      <c r="T21" s="143">
        <f t="shared" si="4"/>
      </c>
      <c r="U21" s="157">
        <f t="shared" si="11"/>
      </c>
      <c r="V21" s="153">
        <f t="shared" si="12"/>
      </c>
      <c r="W21" s="119"/>
      <c r="X21" s="111"/>
      <c r="Y21" s="107">
        <f t="shared" si="13"/>
      </c>
      <c r="Z21" s="109">
        <f t="shared" si="5"/>
      </c>
      <c r="AA21" s="1">
        <f t="shared" si="6"/>
      </c>
      <c r="AB21" s="1">
        <f t="shared" si="7"/>
      </c>
      <c r="AC21" s="73"/>
    </row>
    <row r="22" spans="1:29" ht="15.75" customHeight="1">
      <c r="A22" s="69">
        <v>15</v>
      </c>
      <c r="B22" s="100"/>
      <c r="C22" s="92"/>
      <c r="D22" s="75"/>
      <c r="E22" s="129"/>
      <c r="F22" s="130"/>
      <c r="G22" s="126"/>
      <c r="H22" s="129"/>
      <c r="I22" s="131"/>
      <c r="J22" s="76"/>
      <c r="K22" s="182"/>
      <c r="L22" s="185"/>
      <c r="M22" s="147">
        <f t="shared" si="8"/>
      </c>
      <c r="N22" s="148">
        <f t="shared" si="0"/>
      </c>
      <c r="O22" s="150">
        <f t="shared" si="1"/>
      </c>
      <c r="P22" s="137">
        <f t="shared" si="9"/>
      </c>
      <c r="Q22" s="138">
        <f t="shared" si="10"/>
      </c>
      <c r="R22" s="139">
        <f t="shared" si="2"/>
      </c>
      <c r="S22" s="142">
        <f t="shared" si="3"/>
      </c>
      <c r="T22" s="143">
        <f t="shared" si="4"/>
      </c>
      <c r="U22" s="157">
        <f t="shared" si="11"/>
      </c>
      <c r="V22" s="153">
        <f t="shared" si="12"/>
      </c>
      <c r="W22" s="119"/>
      <c r="X22" s="111"/>
      <c r="Y22" s="107">
        <f t="shared" si="13"/>
      </c>
      <c r="Z22" s="109">
        <f t="shared" si="5"/>
      </c>
      <c r="AA22" s="1">
        <f t="shared" si="6"/>
      </c>
      <c r="AB22" s="1">
        <f t="shared" si="7"/>
      </c>
      <c r="AC22" s="73"/>
    </row>
    <row r="23" spans="1:29" ht="15.75" customHeight="1">
      <c r="A23" s="69">
        <v>16</v>
      </c>
      <c r="B23" s="100"/>
      <c r="C23" s="92"/>
      <c r="D23" s="75"/>
      <c r="E23" s="129"/>
      <c r="F23" s="130"/>
      <c r="G23" s="126"/>
      <c r="H23" s="129"/>
      <c r="I23" s="131"/>
      <c r="J23" s="76"/>
      <c r="K23" s="182"/>
      <c r="L23" s="185"/>
      <c r="M23" s="147">
        <f t="shared" si="8"/>
      </c>
      <c r="N23" s="148">
        <f t="shared" si="0"/>
      </c>
      <c r="O23" s="150">
        <f t="shared" si="1"/>
      </c>
      <c r="P23" s="137">
        <f t="shared" si="9"/>
      </c>
      <c r="Q23" s="138">
        <f t="shared" si="10"/>
      </c>
      <c r="R23" s="139">
        <f t="shared" si="2"/>
      </c>
      <c r="S23" s="142">
        <f t="shared" si="3"/>
      </c>
      <c r="T23" s="143">
        <f t="shared" si="4"/>
      </c>
      <c r="U23" s="157">
        <f t="shared" si="11"/>
      </c>
      <c r="V23" s="153">
        <f t="shared" si="12"/>
      </c>
      <c r="W23" s="119"/>
      <c r="X23" s="111"/>
      <c r="Y23" s="107">
        <f t="shared" si="13"/>
      </c>
      <c r="Z23" s="109">
        <f t="shared" si="5"/>
      </c>
      <c r="AA23" s="1">
        <f t="shared" si="6"/>
      </c>
      <c r="AB23" s="1">
        <f t="shared" si="7"/>
      </c>
      <c r="AC23" s="73"/>
    </row>
    <row r="24" spans="1:29" ht="15.75" customHeight="1">
      <c r="A24" s="69">
        <v>17</v>
      </c>
      <c r="B24" s="100"/>
      <c r="C24" s="92"/>
      <c r="D24" s="75"/>
      <c r="E24" s="129"/>
      <c r="F24" s="130"/>
      <c r="G24" s="126"/>
      <c r="H24" s="129"/>
      <c r="I24" s="131"/>
      <c r="J24" s="76"/>
      <c r="K24" s="182"/>
      <c r="L24" s="185"/>
      <c r="M24" s="147">
        <f t="shared" si="8"/>
      </c>
      <c r="N24" s="148">
        <f t="shared" si="0"/>
      </c>
      <c r="O24" s="150">
        <f t="shared" si="1"/>
      </c>
      <c r="P24" s="137">
        <f t="shared" si="9"/>
      </c>
      <c r="Q24" s="138">
        <f t="shared" si="10"/>
      </c>
      <c r="R24" s="139">
        <f t="shared" si="2"/>
      </c>
      <c r="S24" s="142">
        <f t="shared" si="3"/>
      </c>
      <c r="T24" s="143">
        <f t="shared" si="4"/>
      </c>
      <c r="U24" s="157">
        <f t="shared" si="11"/>
      </c>
      <c r="V24" s="153">
        <f t="shared" si="12"/>
      </c>
      <c r="W24" s="119"/>
      <c r="X24" s="111"/>
      <c r="Y24" s="107">
        <f t="shared" si="13"/>
      </c>
      <c r="Z24" s="109">
        <f t="shared" si="5"/>
      </c>
      <c r="AA24" s="1">
        <f t="shared" si="6"/>
      </c>
      <c r="AB24" s="1">
        <f t="shared" si="7"/>
      </c>
      <c r="AC24" s="73"/>
    </row>
    <row r="25" spans="1:29" ht="15.75" customHeight="1">
      <c r="A25" s="69">
        <v>18</v>
      </c>
      <c r="B25" s="100"/>
      <c r="C25" s="92"/>
      <c r="D25" s="75"/>
      <c r="E25" s="129"/>
      <c r="F25" s="130"/>
      <c r="G25" s="126"/>
      <c r="H25" s="129"/>
      <c r="I25" s="131"/>
      <c r="J25" s="76"/>
      <c r="K25" s="182"/>
      <c r="L25" s="185"/>
      <c r="M25" s="147">
        <f t="shared" si="8"/>
      </c>
      <c r="N25" s="148">
        <f t="shared" si="0"/>
      </c>
      <c r="O25" s="150">
        <f t="shared" si="1"/>
      </c>
      <c r="P25" s="137">
        <f t="shared" si="9"/>
      </c>
      <c r="Q25" s="138">
        <f t="shared" si="10"/>
      </c>
      <c r="R25" s="139">
        <f t="shared" si="2"/>
      </c>
      <c r="S25" s="142">
        <f t="shared" si="3"/>
      </c>
      <c r="T25" s="143">
        <f t="shared" si="4"/>
      </c>
      <c r="U25" s="157">
        <f t="shared" si="11"/>
      </c>
      <c r="V25" s="153">
        <f t="shared" si="12"/>
      </c>
      <c r="W25" s="119"/>
      <c r="X25" s="111"/>
      <c r="Y25" s="107">
        <f t="shared" si="13"/>
      </c>
      <c r="Z25" s="109">
        <f t="shared" si="5"/>
      </c>
      <c r="AA25" s="1">
        <f t="shared" si="6"/>
      </c>
      <c r="AB25" s="1">
        <f t="shared" si="7"/>
      </c>
      <c r="AC25" s="73"/>
    </row>
    <row r="26" spans="1:29" ht="15.75" customHeight="1">
      <c r="A26" s="69">
        <v>19</v>
      </c>
      <c r="B26" s="100"/>
      <c r="C26" s="92"/>
      <c r="D26" s="75"/>
      <c r="E26" s="129"/>
      <c r="F26" s="130"/>
      <c r="G26" s="126"/>
      <c r="H26" s="129"/>
      <c r="I26" s="131"/>
      <c r="J26" s="76"/>
      <c r="K26" s="182"/>
      <c r="L26" s="185"/>
      <c r="M26" s="147">
        <f t="shared" si="8"/>
      </c>
      <c r="N26" s="148">
        <f t="shared" si="0"/>
      </c>
      <c r="O26" s="150">
        <f t="shared" si="1"/>
      </c>
      <c r="P26" s="137">
        <f t="shared" si="9"/>
      </c>
      <c r="Q26" s="138">
        <f t="shared" si="10"/>
      </c>
      <c r="R26" s="139">
        <f t="shared" si="2"/>
      </c>
      <c r="S26" s="142">
        <f t="shared" si="3"/>
      </c>
      <c r="T26" s="143">
        <f t="shared" si="4"/>
      </c>
      <c r="U26" s="157">
        <f t="shared" si="11"/>
      </c>
      <c r="V26" s="153">
        <f t="shared" si="12"/>
      </c>
      <c r="W26" s="119"/>
      <c r="X26" s="111"/>
      <c r="Y26" s="107">
        <f t="shared" si="13"/>
      </c>
      <c r="Z26" s="109">
        <f t="shared" si="5"/>
      </c>
      <c r="AA26" s="1">
        <f t="shared" si="6"/>
      </c>
      <c r="AB26" s="1">
        <f t="shared" si="7"/>
      </c>
      <c r="AC26" s="73"/>
    </row>
    <row r="27" spans="1:29" ht="15.75" customHeight="1">
      <c r="A27" s="69">
        <v>20</v>
      </c>
      <c r="B27" s="92"/>
      <c r="C27" s="70"/>
      <c r="D27" s="75"/>
      <c r="E27" s="129"/>
      <c r="F27" s="130"/>
      <c r="G27" s="126"/>
      <c r="H27" s="129"/>
      <c r="I27" s="131"/>
      <c r="J27" s="76"/>
      <c r="K27" s="182"/>
      <c r="L27" s="185"/>
      <c r="M27" s="147">
        <f t="shared" si="8"/>
      </c>
      <c r="N27" s="148">
        <f t="shared" si="0"/>
      </c>
      <c r="O27" s="150">
        <f t="shared" si="1"/>
      </c>
      <c r="P27" s="137">
        <f t="shared" si="9"/>
      </c>
      <c r="Q27" s="138">
        <f t="shared" si="10"/>
      </c>
      <c r="R27" s="139">
        <f t="shared" si="2"/>
      </c>
      <c r="S27" s="142">
        <f t="shared" si="3"/>
      </c>
      <c r="T27" s="143">
        <f t="shared" si="4"/>
      </c>
      <c r="U27" s="157">
        <f t="shared" si="11"/>
      </c>
      <c r="V27" s="153">
        <f t="shared" si="12"/>
      </c>
      <c r="W27" s="119"/>
      <c r="X27" s="111"/>
      <c r="Y27" s="107">
        <f t="shared" si="13"/>
      </c>
      <c r="Z27" s="109">
        <f t="shared" si="5"/>
      </c>
      <c r="AA27" s="1">
        <f t="shared" si="6"/>
      </c>
      <c r="AB27" s="1">
        <f t="shared" si="7"/>
      </c>
      <c r="AC27" s="73"/>
    </row>
    <row r="28" spans="1:29" ht="15.75" customHeight="1">
      <c r="A28" s="69">
        <v>21</v>
      </c>
      <c r="B28" s="92"/>
      <c r="C28" s="70"/>
      <c r="D28" s="75"/>
      <c r="E28" s="129"/>
      <c r="F28" s="130"/>
      <c r="G28" s="126"/>
      <c r="H28" s="129"/>
      <c r="I28" s="131"/>
      <c r="J28" s="76"/>
      <c r="K28" s="182"/>
      <c r="L28" s="185"/>
      <c r="M28" s="147">
        <f t="shared" si="8"/>
      </c>
      <c r="N28" s="148">
        <f t="shared" si="0"/>
      </c>
      <c r="O28" s="150">
        <f t="shared" si="1"/>
      </c>
      <c r="P28" s="137">
        <f t="shared" si="9"/>
      </c>
      <c r="Q28" s="138">
        <f t="shared" si="10"/>
      </c>
      <c r="R28" s="139">
        <f t="shared" si="2"/>
      </c>
      <c r="S28" s="142">
        <f t="shared" si="3"/>
      </c>
      <c r="T28" s="143">
        <f t="shared" si="4"/>
      </c>
      <c r="U28" s="157">
        <f t="shared" si="11"/>
      </c>
      <c r="V28" s="153">
        <f t="shared" si="12"/>
      </c>
      <c r="W28" s="119"/>
      <c r="X28" s="111"/>
      <c r="Y28" s="107">
        <f t="shared" si="13"/>
      </c>
      <c r="Z28" s="109">
        <f t="shared" si="5"/>
      </c>
      <c r="AA28" s="1">
        <f t="shared" si="6"/>
      </c>
      <c r="AB28" s="1">
        <f t="shared" si="7"/>
      </c>
      <c r="AC28" s="73"/>
    </row>
    <row r="29" spans="1:29" ht="15.75" customHeight="1">
      <c r="A29" s="69">
        <v>22</v>
      </c>
      <c r="B29" s="106"/>
      <c r="C29" s="70"/>
      <c r="D29" s="75"/>
      <c r="E29" s="129"/>
      <c r="F29" s="130"/>
      <c r="G29" s="126"/>
      <c r="H29" s="129"/>
      <c r="I29" s="131"/>
      <c r="J29" s="76"/>
      <c r="K29" s="182"/>
      <c r="L29" s="185"/>
      <c r="M29" s="147">
        <f t="shared" si="8"/>
      </c>
      <c r="N29" s="148">
        <f t="shared" si="0"/>
      </c>
      <c r="O29" s="150">
        <f t="shared" si="1"/>
      </c>
      <c r="P29" s="137">
        <f t="shared" si="9"/>
      </c>
      <c r="Q29" s="138">
        <f t="shared" si="10"/>
      </c>
      <c r="R29" s="139">
        <f t="shared" si="2"/>
      </c>
      <c r="S29" s="142">
        <f t="shared" si="3"/>
      </c>
      <c r="T29" s="143">
        <f t="shared" si="4"/>
      </c>
      <c r="U29" s="157">
        <f t="shared" si="11"/>
      </c>
      <c r="V29" s="153">
        <f t="shared" si="12"/>
      </c>
      <c r="W29" s="119"/>
      <c r="X29" s="111"/>
      <c r="Y29" s="107">
        <f t="shared" si="13"/>
      </c>
      <c r="Z29" s="109">
        <f t="shared" si="5"/>
      </c>
      <c r="AA29" s="1">
        <f t="shared" si="6"/>
      </c>
      <c r="AB29" s="1">
        <f t="shared" si="7"/>
      </c>
      <c r="AC29" s="73"/>
    </row>
    <row r="30" spans="1:29" ht="15.75" customHeight="1">
      <c r="A30" s="69">
        <v>23</v>
      </c>
      <c r="B30" s="92"/>
      <c r="C30" s="70"/>
      <c r="D30" s="75"/>
      <c r="E30" s="129"/>
      <c r="F30" s="130"/>
      <c r="G30" s="126"/>
      <c r="H30" s="129"/>
      <c r="I30" s="131"/>
      <c r="J30" s="76"/>
      <c r="K30" s="182"/>
      <c r="L30" s="185"/>
      <c r="M30" s="147">
        <f t="shared" si="8"/>
      </c>
      <c r="N30" s="148">
        <f t="shared" si="0"/>
      </c>
      <c r="O30" s="150">
        <f t="shared" si="1"/>
      </c>
      <c r="P30" s="137">
        <f t="shared" si="9"/>
      </c>
      <c r="Q30" s="138">
        <f t="shared" si="10"/>
      </c>
      <c r="R30" s="139">
        <f t="shared" si="2"/>
      </c>
      <c r="S30" s="142">
        <f t="shared" si="3"/>
      </c>
      <c r="T30" s="143">
        <f t="shared" si="4"/>
      </c>
      <c r="U30" s="157">
        <f t="shared" si="11"/>
      </c>
      <c r="V30" s="153">
        <f t="shared" si="12"/>
      </c>
      <c r="W30" s="119"/>
      <c r="X30" s="111"/>
      <c r="Y30" s="107">
        <f t="shared" si="13"/>
      </c>
      <c r="Z30" s="109">
        <f t="shared" si="5"/>
      </c>
      <c r="AA30" s="1">
        <f t="shared" si="6"/>
      </c>
      <c r="AB30" s="1">
        <f t="shared" si="7"/>
      </c>
      <c r="AC30" s="73"/>
    </row>
    <row r="31" spans="1:29" ht="15.75" customHeight="1">
      <c r="A31" s="69">
        <v>24</v>
      </c>
      <c r="B31" s="92"/>
      <c r="C31" s="70"/>
      <c r="D31" s="75"/>
      <c r="E31" s="129"/>
      <c r="F31" s="130"/>
      <c r="G31" s="126"/>
      <c r="H31" s="129"/>
      <c r="I31" s="131"/>
      <c r="J31" s="76"/>
      <c r="K31" s="182"/>
      <c r="L31" s="185"/>
      <c r="M31" s="147">
        <f t="shared" si="8"/>
      </c>
      <c r="N31" s="148">
        <f t="shared" si="0"/>
      </c>
      <c r="O31" s="150">
        <f t="shared" si="1"/>
      </c>
      <c r="P31" s="137">
        <f t="shared" si="9"/>
      </c>
      <c r="Q31" s="138">
        <f t="shared" si="10"/>
      </c>
      <c r="R31" s="139">
        <f t="shared" si="2"/>
      </c>
      <c r="S31" s="142">
        <f t="shared" si="3"/>
      </c>
      <c r="T31" s="143">
        <f t="shared" si="4"/>
      </c>
      <c r="U31" s="157">
        <f t="shared" si="11"/>
      </c>
      <c r="V31" s="153">
        <f t="shared" si="12"/>
      </c>
      <c r="W31" s="119"/>
      <c r="X31" s="111"/>
      <c r="Y31" s="107">
        <f t="shared" si="13"/>
      </c>
      <c r="Z31" s="109">
        <f t="shared" si="5"/>
      </c>
      <c r="AA31" s="1">
        <f t="shared" si="6"/>
      </c>
      <c r="AB31" s="1">
        <f t="shared" si="7"/>
      </c>
      <c r="AC31" s="73"/>
    </row>
    <row r="32" spans="1:28" ht="15.75" customHeight="1">
      <c r="A32" s="69">
        <v>25</v>
      </c>
      <c r="B32" s="70"/>
      <c r="C32" s="70"/>
      <c r="D32" s="75"/>
      <c r="E32" s="129"/>
      <c r="F32" s="130"/>
      <c r="G32" s="126"/>
      <c r="H32" s="129"/>
      <c r="I32" s="131"/>
      <c r="J32" s="76"/>
      <c r="K32" s="182"/>
      <c r="L32" s="185"/>
      <c r="M32" s="147">
        <f t="shared" si="8"/>
      </c>
      <c r="N32" s="148">
        <f t="shared" si="0"/>
      </c>
      <c r="O32" s="150">
        <f t="shared" si="1"/>
      </c>
      <c r="P32" s="137">
        <f t="shared" si="9"/>
      </c>
      <c r="Q32" s="138">
        <f t="shared" si="10"/>
      </c>
      <c r="R32" s="139">
        <f t="shared" si="2"/>
      </c>
      <c r="S32" s="142">
        <f t="shared" si="3"/>
      </c>
      <c r="T32" s="143">
        <f t="shared" si="4"/>
      </c>
      <c r="U32" s="157">
        <f t="shared" si="11"/>
      </c>
      <c r="V32" s="153">
        <f t="shared" si="12"/>
      </c>
      <c r="W32" s="119"/>
      <c r="X32" s="111"/>
      <c r="Y32" s="107">
        <f t="shared" si="13"/>
      </c>
      <c r="Z32" s="109">
        <f t="shared" si="5"/>
      </c>
      <c r="AA32" s="1">
        <f t="shared" si="6"/>
      </c>
      <c r="AB32" s="1">
        <f t="shared" si="7"/>
      </c>
    </row>
    <row r="33" spans="1:28" ht="15.75" customHeight="1">
      <c r="A33" s="69">
        <v>26</v>
      </c>
      <c r="B33" s="70"/>
      <c r="C33" s="70"/>
      <c r="D33" s="75"/>
      <c r="E33" s="129"/>
      <c r="F33" s="130"/>
      <c r="G33" s="126"/>
      <c r="H33" s="129"/>
      <c r="I33" s="131"/>
      <c r="J33" s="76"/>
      <c r="K33" s="182"/>
      <c r="L33" s="185"/>
      <c r="M33" s="147">
        <f t="shared" si="8"/>
      </c>
      <c r="N33" s="148">
        <f t="shared" si="0"/>
      </c>
      <c r="O33" s="150">
        <f t="shared" si="1"/>
      </c>
      <c r="P33" s="137">
        <f t="shared" si="9"/>
      </c>
      <c r="Q33" s="138">
        <f t="shared" si="10"/>
      </c>
      <c r="R33" s="139">
        <f t="shared" si="2"/>
      </c>
      <c r="S33" s="142">
        <f t="shared" si="3"/>
      </c>
      <c r="T33" s="143">
        <f t="shared" si="4"/>
      </c>
      <c r="U33" s="157">
        <f t="shared" si="11"/>
      </c>
      <c r="V33" s="153">
        <f t="shared" si="12"/>
      </c>
      <c r="W33" s="119"/>
      <c r="X33" s="111"/>
      <c r="Y33" s="107">
        <f t="shared" si="13"/>
      </c>
      <c r="Z33" s="109">
        <f t="shared" si="5"/>
      </c>
      <c r="AA33" s="1">
        <f t="shared" si="6"/>
      </c>
      <c r="AB33" s="1">
        <f t="shared" si="7"/>
      </c>
    </row>
    <row r="34" spans="1:28" ht="15.75" customHeight="1">
      <c r="A34" s="69">
        <v>27</v>
      </c>
      <c r="B34" s="70"/>
      <c r="C34" s="70"/>
      <c r="D34" s="75"/>
      <c r="E34" s="129"/>
      <c r="F34" s="130"/>
      <c r="G34" s="126"/>
      <c r="H34" s="129"/>
      <c r="I34" s="131"/>
      <c r="J34" s="76"/>
      <c r="K34" s="182"/>
      <c r="L34" s="185"/>
      <c r="M34" s="147">
        <f t="shared" si="8"/>
      </c>
      <c r="N34" s="148">
        <f t="shared" si="0"/>
      </c>
      <c r="O34" s="150">
        <f t="shared" si="1"/>
      </c>
      <c r="P34" s="137">
        <f t="shared" si="9"/>
      </c>
      <c r="Q34" s="138">
        <f t="shared" si="10"/>
      </c>
      <c r="R34" s="139">
        <f t="shared" si="2"/>
      </c>
      <c r="S34" s="142">
        <f t="shared" si="3"/>
      </c>
      <c r="T34" s="143">
        <f t="shared" si="4"/>
      </c>
      <c r="U34" s="157">
        <f t="shared" si="11"/>
      </c>
      <c r="V34" s="153">
        <f t="shared" si="12"/>
      </c>
      <c r="W34" s="119"/>
      <c r="X34" s="111"/>
      <c r="Y34" s="107">
        <f t="shared" si="13"/>
      </c>
      <c r="Z34" s="109">
        <f t="shared" si="5"/>
      </c>
      <c r="AA34" s="1">
        <f t="shared" si="6"/>
      </c>
      <c r="AB34" s="1">
        <f t="shared" si="7"/>
      </c>
    </row>
    <row r="35" spans="1:28" ht="15.75" customHeight="1">
      <c r="A35" s="69">
        <v>28</v>
      </c>
      <c r="B35" s="70"/>
      <c r="C35" s="70"/>
      <c r="D35" s="75"/>
      <c r="E35" s="129"/>
      <c r="F35" s="130"/>
      <c r="G35" s="126"/>
      <c r="H35" s="129"/>
      <c r="I35" s="131"/>
      <c r="J35" s="76"/>
      <c r="K35" s="182"/>
      <c r="L35" s="185"/>
      <c r="M35" s="147">
        <f t="shared" si="8"/>
      </c>
      <c r="N35" s="148">
        <f t="shared" si="0"/>
      </c>
      <c r="O35" s="150">
        <f t="shared" si="1"/>
      </c>
      <c r="P35" s="137">
        <f t="shared" si="9"/>
      </c>
      <c r="Q35" s="138">
        <f t="shared" si="10"/>
      </c>
      <c r="R35" s="139">
        <f t="shared" si="2"/>
      </c>
      <c r="S35" s="142">
        <f t="shared" si="3"/>
      </c>
      <c r="T35" s="143">
        <f t="shared" si="4"/>
      </c>
      <c r="U35" s="157">
        <f t="shared" si="11"/>
      </c>
      <c r="V35" s="153">
        <f t="shared" si="12"/>
      </c>
      <c r="W35" s="119"/>
      <c r="X35" s="111"/>
      <c r="Y35" s="107">
        <f t="shared" si="13"/>
      </c>
      <c r="Z35" s="109">
        <f t="shared" si="5"/>
      </c>
      <c r="AA35" s="1">
        <f t="shared" si="6"/>
      </c>
      <c r="AB35" s="1">
        <f t="shared" si="7"/>
      </c>
    </row>
    <row r="36" spans="1:28" ht="15.75" customHeight="1">
      <c r="A36" s="69">
        <v>29</v>
      </c>
      <c r="B36" s="70"/>
      <c r="C36" s="70"/>
      <c r="D36" s="75"/>
      <c r="E36" s="129"/>
      <c r="F36" s="130"/>
      <c r="G36" s="126"/>
      <c r="H36" s="129"/>
      <c r="I36" s="131"/>
      <c r="J36" s="76"/>
      <c r="K36" s="182"/>
      <c r="L36" s="185"/>
      <c r="M36" s="147">
        <f t="shared" si="8"/>
      </c>
      <c r="N36" s="148">
        <f t="shared" si="0"/>
      </c>
      <c r="O36" s="150">
        <f t="shared" si="1"/>
      </c>
      <c r="P36" s="137">
        <f t="shared" si="9"/>
      </c>
      <c r="Q36" s="138">
        <f t="shared" si="10"/>
      </c>
      <c r="R36" s="139">
        <f t="shared" si="2"/>
      </c>
      <c r="S36" s="142">
        <f t="shared" si="3"/>
      </c>
      <c r="T36" s="143">
        <f t="shared" si="4"/>
      </c>
      <c r="U36" s="157">
        <f t="shared" si="11"/>
      </c>
      <c r="V36" s="153">
        <f t="shared" si="12"/>
      </c>
      <c r="W36" s="119"/>
      <c r="X36" s="111"/>
      <c r="Y36" s="107">
        <f t="shared" si="13"/>
      </c>
      <c r="Z36" s="109">
        <f t="shared" si="5"/>
      </c>
      <c r="AA36" s="1">
        <f t="shared" si="6"/>
      </c>
      <c r="AB36" s="1">
        <f t="shared" si="7"/>
      </c>
    </row>
    <row r="37" spans="1:28" ht="15.75" customHeight="1">
      <c r="A37" s="69">
        <v>30</v>
      </c>
      <c r="B37" s="70"/>
      <c r="C37" s="70"/>
      <c r="D37" s="75"/>
      <c r="E37" s="129"/>
      <c r="F37" s="130"/>
      <c r="G37" s="126"/>
      <c r="H37" s="129"/>
      <c r="I37" s="131"/>
      <c r="J37" s="76"/>
      <c r="K37" s="182"/>
      <c r="L37" s="185"/>
      <c r="M37" s="147">
        <f t="shared" si="8"/>
      </c>
      <c r="N37" s="148">
        <f t="shared" si="0"/>
      </c>
      <c r="O37" s="150">
        <f t="shared" si="1"/>
      </c>
      <c r="P37" s="137">
        <f t="shared" si="9"/>
      </c>
      <c r="Q37" s="138">
        <f t="shared" si="10"/>
      </c>
      <c r="R37" s="139">
        <f t="shared" si="2"/>
      </c>
      <c r="S37" s="142">
        <f t="shared" si="3"/>
      </c>
      <c r="T37" s="143">
        <f t="shared" si="4"/>
      </c>
      <c r="U37" s="157">
        <f t="shared" si="11"/>
      </c>
      <c r="V37" s="153">
        <f t="shared" si="12"/>
      </c>
      <c r="W37" s="119"/>
      <c r="X37" s="111"/>
      <c r="Y37" s="107">
        <f t="shared" si="13"/>
      </c>
      <c r="Z37" s="109">
        <f t="shared" si="5"/>
      </c>
      <c r="AA37" s="1">
        <f t="shared" si="6"/>
      </c>
      <c r="AB37" s="1">
        <f t="shared" si="7"/>
      </c>
    </row>
    <row r="38" spans="1:28" ht="15.75" customHeight="1">
      <c r="A38" s="69">
        <v>31</v>
      </c>
      <c r="B38" s="70"/>
      <c r="C38" s="70"/>
      <c r="D38" s="75"/>
      <c r="E38" s="129"/>
      <c r="F38" s="130"/>
      <c r="G38" s="126"/>
      <c r="H38" s="129"/>
      <c r="I38" s="131"/>
      <c r="J38" s="76"/>
      <c r="K38" s="182"/>
      <c r="L38" s="185"/>
      <c r="M38" s="147">
        <f t="shared" si="8"/>
      </c>
      <c r="N38" s="148">
        <f t="shared" si="0"/>
      </c>
      <c r="O38" s="150">
        <f t="shared" si="1"/>
      </c>
      <c r="P38" s="137">
        <f t="shared" si="9"/>
      </c>
      <c r="Q38" s="138">
        <f t="shared" si="10"/>
      </c>
      <c r="R38" s="139">
        <f t="shared" si="2"/>
      </c>
      <c r="S38" s="142">
        <f t="shared" si="3"/>
      </c>
      <c r="T38" s="143">
        <f t="shared" si="4"/>
      </c>
      <c r="U38" s="157">
        <f t="shared" si="11"/>
      </c>
      <c r="V38" s="153">
        <f t="shared" si="12"/>
      </c>
      <c r="W38" s="119"/>
      <c r="X38" s="111"/>
      <c r="Y38" s="107">
        <f t="shared" si="13"/>
      </c>
      <c r="Z38" s="109">
        <f t="shared" si="5"/>
      </c>
      <c r="AA38" s="1">
        <f t="shared" si="6"/>
      </c>
      <c r="AB38" s="1">
        <f t="shared" si="7"/>
      </c>
    </row>
    <row r="39" spans="1:28" ht="15.75" customHeight="1">
      <c r="A39" s="69"/>
      <c r="B39" s="70"/>
      <c r="C39" s="70"/>
      <c r="D39" s="75"/>
      <c r="E39" s="129"/>
      <c r="F39" s="130"/>
      <c r="G39" s="126"/>
      <c r="H39" s="129"/>
      <c r="I39" s="131"/>
      <c r="J39" s="76"/>
      <c r="K39" s="182"/>
      <c r="L39" s="185"/>
      <c r="M39" s="147">
        <f t="shared" si="8"/>
      </c>
      <c r="N39" s="148">
        <f t="shared" si="0"/>
      </c>
      <c r="O39" s="150">
        <f t="shared" si="1"/>
      </c>
      <c r="P39" s="137">
        <f t="shared" si="9"/>
      </c>
      <c r="Q39" s="138">
        <f t="shared" si="10"/>
      </c>
      <c r="R39" s="139">
        <f t="shared" si="2"/>
      </c>
      <c r="S39" s="142">
        <f t="shared" si="3"/>
      </c>
      <c r="T39" s="143">
        <f t="shared" si="4"/>
      </c>
      <c r="U39" s="157">
        <f t="shared" si="11"/>
      </c>
      <c r="V39" s="153">
        <f t="shared" si="12"/>
      </c>
      <c r="W39" s="119"/>
      <c r="X39" s="111"/>
      <c r="Y39" s="107">
        <f t="shared" si="13"/>
      </c>
      <c r="Z39" s="109">
        <f t="shared" si="5"/>
      </c>
      <c r="AA39" s="1">
        <f t="shared" si="6"/>
      </c>
      <c r="AB39" s="1">
        <f t="shared" si="7"/>
      </c>
    </row>
    <row r="40" spans="1:28" ht="15.75" customHeight="1">
      <c r="A40" s="74"/>
      <c r="B40" s="70"/>
      <c r="C40" s="70"/>
      <c r="D40" s="75"/>
      <c r="E40" s="129"/>
      <c r="F40" s="130"/>
      <c r="G40" s="126"/>
      <c r="H40" s="129"/>
      <c r="I40" s="131"/>
      <c r="J40" s="76"/>
      <c r="K40" s="182"/>
      <c r="L40" s="185"/>
      <c r="M40" s="147">
        <f t="shared" si="8"/>
      </c>
      <c r="N40" s="148">
        <f t="shared" si="0"/>
      </c>
      <c r="O40" s="150">
        <f t="shared" si="1"/>
      </c>
      <c r="P40" s="137">
        <f t="shared" si="9"/>
      </c>
      <c r="Q40" s="138">
        <f t="shared" si="10"/>
      </c>
      <c r="R40" s="139">
        <f t="shared" si="2"/>
      </c>
      <c r="S40" s="142">
        <f t="shared" si="3"/>
      </c>
      <c r="T40" s="143">
        <f t="shared" si="4"/>
      </c>
      <c r="U40" s="157">
        <f t="shared" si="11"/>
      </c>
      <c r="V40" s="153">
        <f t="shared" si="12"/>
      </c>
      <c r="W40" s="119"/>
      <c r="X40" s="111"/>
      <c r="Y40" s="107">
        <f t="shared" si="13"/>
      </c>
      <c r="Z40" s="109">
        <f t="shared" si="5"/>
      </c>
      <c r="AA40" s="1">
        <f t="shared" si="6"/>
      </c>
      <c r="AB40" s="1">
        <f t="shared" si="7"/>
      </c>
    </row>
    <row r="41" spans="1:28" ht="15.75" customHeight="1" thickBot="1">
      <c r="A41" s="160"/>
      <c r="B41" s="161"/>
      <c r="C41" s="161"/>
      <c r="D41" s="162"/>
      <c r="E41" s="163"/>
      <c r="F41" s="164"/>
      <c r="G41" s="165"/>
      <c r="H41" s="163"/>
      <c r="I41" s="166"/>
      <c r="J41" s="167"/>
      <c r="K41" s="183"/>
      <c r="L41" s="186"/>
      <c r="M41" s="168">
        <f t="shared" si="8"/>
      </c>
      <c r="N41" s="169">
        <f t="shared" si="0"/>
      </c>
      <c r="O41" s="170">
        <f t="shared" si="1"/>
      </c>
      <c r="P41" s="171">
        <f t="shared" si="9"/>
      </c>
      <c r="Q41" s="172">
        <f t="shared" si="10"/>
      </c>
      <c r="R41" s="173">
        <f t="shared" si="2"/>
      </c>
      <c r="S41" s="174">
        <f t="shared" si="3"/>
      </c>
      <c r="T41" s="175">
        <f t="shared" si="4"/>
      </c>
      <c r="U41" s="158">
        <f t="shared" si="11"/>
      </c>
      <c r="V41" s="176">
        <f t="shared" si="12"/>
      </c>
      <c r="W41" s="177"/>
      <c r="X41" s="178"/>
      <c r="Y41" s="179">
        <f t="shared" si="13"/>
      </c>
      <c r="Z41" s="180">
        <f t="shared" si="5"/>
      </c>
      <c r="AA41" s="1">
        <f t="shared" si="6"/>
      </c>
      <c r="AB41" s="1">
        <f t="shared" si="7"/>
      </c>
    </row>
    <row r="42" ht="9" customHeight="1" thickBot="1"/>
    <row r="43" spans="17:28" ht="9.75" customHeight="1">
      <c r="Q43" s="77" t="str">
        <f>IF(AA43="","","G")</f>
        <v>G</v>
      </c>
      <c r="T43" s="77">
        <f>IF(AA43="","",AA43)</f>
        <v>17</v>
      </c>
      <c r="U43" s="77"/>
      <c r="V43" s="78"/>
      <c r="W43" s="78"/>
      <c r="X43" s="78"/>
      <c r="Z43" s="208">
        <f>IF(SUM(Z8:Z41)&lt;1,"",AVERAGE(Z8:Z41))</f>
        <v>17</v>
      </c>
      <c r="AA43" s="209">
        <f>IF(SUM(AA8:AA41)&lt;1,"",AVERAGE(AA8:AA41))</f>
        <v>17</v>
      </c>
      <c r="AB43" s="210">
        <f>IF(SUM(AB8:AB41)&lt;1,"",AVERAGE(AB8:AB41))</f>
      </c>
    </row>
    <row r="44" spans="17:28" ht="9.75" customHeight="1" thickBot="1">
      <c r="Q44" s="79">
        <f>IF(AB43="","","F")</f>
      </c>
      <c r="S44" s="79"/>
      <c r="T44" s="79">
        <f>IF(AB43="","",AB43)</f>
      </c>
      <c r="U44" s="79"/>
      <c r="V44" s="80"/>
      <c r="W44" s="80"/>
      <c r="X44" s="80"/>
      <c r="Z44" s="208"/>
      <c r="AA44" s="209"/>
      <c r="AB44" s="210"/>
    </row>
    <row r="45" ht="12.75">
      <c r="B45" s="81"/>
    </row>
    <row r="46" spans="2:12" ht="14.25" hidden="1">
      <c r="B46" s="81" t="s">
        <v>34</v>
      </c>
      <c r="C46" s="1" t="s">
        <v>35</v>
      </c>
      <c r="E46" s="1">
        <v>0</v>
      </c>
      <c r="G46" s="1">
        <v>0.5</v>
      </c>
      <c r="H46" s="1">
        <v>-0.5</v>
      </c>
      <c r="L46" s="1">
        <v>-0.25</v>
      </c>
    </row>
    <row r="47" spans="2:12" ht="12.75" hidden="1">
      <c r="B47" s="81" t="s">
        <v>36</v>
      </c>
      <c r="C47" s="1" t="s">
        <v>37</v>
      </c>
      <c r="E47" s="1">
        <v>0.5</v>
      </c>
      <c r="G47" s="1">
        <v>1</v>
      </c>
      <c r="H47" s="1">
        <v>-0.25</v>
      </c>
      <c r="L47" s="1">
        <v>-0.5</v>
      </c>
    </row>
    <row r="48" spans="2:12" ht="12.75" hidden="1">
      <c r="B48" s="81" t="s">
        <v>38</v>
      </c>
      <c r="C48" s="1" t="s">
        <v>39</v>
      </c>
      <c r="E48" s="1">
        <v>1</v>
      </c>
      <c r="G48" s="1">
        <v>1.5</v>
      </c>
      <c r="H48" s="1">
        <v>0</v>
      </c>
      <c r="L48" s="1">
        <v>-0.5</v>
      </c>
    </row>
    <row r="49" spans="2:12" ht="12.75" hidden="1">
      <c r="B49" s="81" t="s">
        <v>40</v>
      </c>
      <c r="C49" s="1" t="s">
        <v>41</v>
      </c>
      <c r="E49" s="1">
        <v>1.5</v>
      </c>
      <c r="G49" s="1">
        <v>2</v>
      </c>
      <c r="H49" s="1">
        <v>0.25</v>
      </c>
      <c r="L49" s="1">
        <v>-1</v>
      </c>
    </row>
    <row r="50" spans="2:8" ht="12.75" hidden="1">
      <c r="B50" s="81" t="s">
        <v>42</v>
      </c>
      <c r="C50" s="1" t="s">
        <v>43</v>
      </c>
      <c r="E50" s="1">
        <v>1.75</v>
      </c>
      <c r="H50" s="1">
        <v>0.5</v>
      </c>
    </row>
    <row r="51" spans="2:8" ht="12.75" hidden="1">
      <c r="B51" s="81" t="s">
        <v>44</v>
      </c>
      <c r="C51" s="1" t="s">
        <v>45</v>
      </c>
      <c r="E51" s="1">
        <v>2</v>
      </c>
      <c r="H51" s="1">
        <v>0.75</v>
      </c>
    </row>
    <row r="52" spans="2:5" ht="12.75" hidden="1">
      <c r="B52" s="81" t="s">
        <v>46</v>
      </c>
      <c r="C52" s="1" t="s">
        <v>47</v>
      </c>
      <c r="E52" s="1">
        <v>2.5</v>
      </c>
    </row>
    <row r="53" spans="2:5" ht="12.75" hidden="1">
      <c r="B53" s="81" t="s">
        <v>48</v>
      </c>
      <c r="C53" s="1" t="s">
        <v>14</v>
      </c>
      <c r="E53" s="1">
        <v>2.75</v>
      </c>
    </row>
    <row r="54" spans="2:5" ht="12.75" hidden="1">
      <c r="B54" s="81" t="s">
        <v>49</v>
      </c>
      <c r="C54" s="1" t="s">
        <v>50</v>
      </c>
      <c r="E54" s="1">
        <v>3</v>
      </c>
    </row>
    <row r="55" spans="2:3" ht="12.75" hidden="1">
      <c r="B55" s="81" t="s">
        <v>51</v>
      </c>
      <c r="C55" s="1" t="s">
        <v>52</v>
      </c>
    </row>
    <row r="56" ht="12.75" hidden="1">
      <c r="B56" s="81" t="s">
        <v>53</v>
      </c>
    </row>
    <row r="57" ht="12.75" hidden="1">
      <c r="B57" s="81" t="s">
        <v>54</v>
      </c>
    </row>
    <row r="58" spans="2:3" ht="12.75" hidden="1">
      <c r="B58" s="81" t="s">
        <v>55</v>
      </c>
      <c r="C58" s="1">
        <v>2018</v>
      </c>
    </row>
    <row r="59" spans="2:3" ht="12.75" hidden="1">
      <c r="B59" s="81" t="s">
        <v>56</v>
      </c>
      <c r="C59" s="1">
        <v>2019</v>
      </c>
    </row>
    <row r="60" spans="2:3" ht="12.75" hidden="1">
      <c r="B60" s="81" t="s">
        <v>57</v>
      </c>
      <c r="C60" s="1">
        <v>2020</v>
      </c>
    </row>
    <row r="61" spans="2:3" ht="12.75" hidden="1">
      <c r="B61" s="81" t="s">
        <v>58</v>
      </c>
      <c r="C61" s="1">
        <v>2021</v>
      </c>
    </row>
    <row r="62" spans="2:3" ht="12.75" hidden="1">
      <c r="B62" s="81" t="s">
        <v>59</v>
      </c>
      <c r="C62" s="1">
        <v>2022</v>
      </c>
    </row>
    <row r="63" ht="12.75" hidden="1">
      <c r="B63" s="81" t="s">
        <v>60</v>
      </c>
    </row>
    <row r="64" ht="12.75" hidden="1">
      <c r="B64" s="81" t="s">
        <v>61</v>
      </c>
    </row>
    <row r="65" ht="12.75" hidden="1">
      <c r="B65" s="81" t="s">
        <v>62</v>
      </c>
    </row>
    <row r="66" ht="12.75" hidden="1">
      <c r="B66" s="81" t="s">
        <v>63</v>
      </c>
    </row>
    <row r="67" spans="2:3" ht="12.75" hidden="1">
      <c r="B67" s="81" t="s">
        <v>64</v>
      </c>
      <c r="C67" s="1" t="s">
        <v>27</v>
      </c>
    </row>
    <row r="68" spans="2:3" ht="12.75" hidden="1">
      <c r="B68" s="81" t="s">
        <v>65</v>
      </c>
      <c r="C68" s="1" t="s">
        <v>16</v>
      </c>
    </row>
    <row r="69" ht="12.75" hidden="1">
      <c r="B69" s="81" t="s">
        <v>66</v>
      </c>
    </row>
    <row r="70" ht="12.75" hidden="1">
      <c r="B70" s="81" t="s">
        <v>13</v>
      </c>
    </row>
    <row r="71" spans="2:3" ht="12.75" hidden="1">
      <c r="B71" s="81" t="s">
        <v>67</v>
      </c>
      <c r="C71" s="53" t="s">
        <v>10</v>
      </c>
    </row>
    <row r="72" spans="2:3" ht="12.75" hidden="1">
      <c r="B72" s="81" t="s">
        <v>68</v>
      </c>
      <c r="C72" s="53" t="s">
        <v>11</v>
      </c>
    </row>
    <row r="73" ht="12.75" hidden="1">
      <c r="B73" s="81" t="s">
        <v>69</v>
      </c>
    </row>
    <row r="74" ht="12.75" hidden="1">
      <c r="B74" s="81" t="s">
        <v>70</v>
      </c>
    </row>
    <row r="75" ht="12.75" hidden="1">
      <c r="B75" s="81" t="s">
        <v>71</v>
      </c>
    </row>
    <row r="76" ht="12.75" hidden="1">
      <c r="B76" s="81" t="s">
        <v>72</v>
      </c>
    </row>
    <row r="77" ht="12.75" hidden="1">
      <c r="B77" s="81"/>
    </row>
    <row r="78" ht="12.75" hidden="1"/>
    <row r="79" ht="12.75" hidden="1"/>
    <row r="80" ht="13.5" hidden="1" thickBot="1"/>
    <row r="81" spans="5:7" ht="13.5" hidden="1" thickBot="1">
      <c r="E81" s="199" t="s">
        <v>0</v>
      </c>
      <c r="F81" s="199"/>
      <c r="G81" s="199"/>
    </row>
    <row r="82" spans="5:7" ht="13.5" hidden="1" thickBot="1">
      <c r="E82" s="199"/>
      <c r="F82" s="199"/>
      <c r="G82" s="199"/>
    </row>
    <row r="83" spans="5:7" ht="21" hidden="1" thickBot="1">
      <c r="E83" s="200" t="s">
        <v>85</v>
      </c>
      <c r="F83" s="3" t="s">
        <v>1</v>
      </c>
      <c r="G83" s="4" t="s">
        <v>2</v>
      </c>
    </row>
    <row r="84" spans="5:7" ht="13.5" hidden="1" thickBot="1">
      <c r="E84" s="200"/>
      <c r="F84" s="201" t="s">
        <v>92</v>
      </c>
      <c r="G84" s="201"/>
    </row>
    <row r="85" spans="5:7" ht="21" hidden="1" thickBot="1">
      <c r="E85" s="103">
        <v>12</v>
      </c>
      <c r="F85" s="104">
        <v>26</v>
      </c>
      <c r="G85" s="105">
        <v>32</v>
      </c>
    </row>
    <row r="86" spans="5:7" ht="18" hidden="1">
      <c r="E86" s="5">
        <v>12</v>
      </c>
      <c r="F86" s="6">
        <v>41</v>
      </c>
      <c r="G86" s="7">
        <v>49</v>
      </c>
    </row>
    <row r="87" spans="5:7" ht="18.75" hidden="1" thickBot="1">
      <c r="E87" s="8">
        <v>11</v>
      </c>
      <c r="F87" s="9">
        <v>42</v>
      </c>
      <c r="G87" s="10">
        <v>50</v>
      </c>
    </row>
    <row r="88" spans="5:7" ht="18" hidden="1">
      <c r="E88" s="8">
        <v>10</v>
      </c>
      <c r="F88" s="6">
        <v>43</v>
      </c>
      <c r="G88" s="7">
        <v>51</v>
      </c>
    </row>
    <row r="89" spans="5:7" ht="18.75" hidden="1" thickBot="1">
      <c r="E89" s="8">
        <v>9.5</v>
      </c>
      <c r="F89" s="9">
        <v>44</v>
      </c>
      <c r="G89" s="10">
        <v>52</v>
      </c>
    </row>
    <row r="90" spans="5:7" ht="18" hidden="1">
      <c r="E90" s="8">
        <v>9</v>
      </c>
      <c r="F90" s="6">
        <v>45</v>
      </c>
      <c r="G90" s="7">
        <v>53</v>
      </c>
    </row>
    <row r="91" spans="5:7" ht="18" hidden="1">
      <c r="E91" s="8">
        <v>8.5</v>
      </c>
      <c r="F91" s="9">
        <v>46</v>
      </c>
      <c r="G91" s="10">
        <v>54</v>
      </c>
    </row>
    <row r="92" spans="5:7" ht="18.75" hidden="1" thickBot="1">
      <c r="E92" s="8">
        <v>8.25</v>
      </c>
      <c r="F92" s="9"/>
      <c r="G92" s="10">
        <v>55</v>
      </c>
    </row>
    <row r="93" spans="5:7" ht="18" hidden="1">
      <c r="E93" s="8">
        <v>8</v>
      </c>
      <c r="F93" s="6">
        <v>47</v>
      </c>
      <c r="G93" s="10">
        <v>56</v>
      </c>
    </row>
    <row r="94" spans="5:7" ht="18" hidden="1">
      <c r="E94" s="8">
        <v>7.75</v>
      </c>
      <c r="F94" s="9">
        <v>48</v>
      </c>
      <c r="G94" s="10"/>
    </row>
    <row r="95" spans="5:7" ht="18" hidden="1">
      <c r="E95" s="8">
        <v>7.5</v>
      </c>
      <c r="F95" s="9">
        <v>49</v>
      </c>
      <c r="G95" s="11">
        <v>57</v>
      </c>
    </row>
    <row r="96" spans="5:7" ht="18.75" hidden="1" thickBot="1">
      <c r="E96" s="8">
        <v>7.25</v>
      </c>
      <c r="F96" s="9">
        <v>50</v>
      </c>
      <c r="G96" s="10"/>
    </row>
    <row r="97" spans="5:7" ht="18" hidden="1">
      <c r="E97" s="8">
        <v>7</v>
      </c>
      <c r="F97" s="6">
        <v>51</v>
      </c>
      <c r="G97" s="10">
        <v>58</v>
      </c>
    </row>
    <row r="98" spans="5:7" ht="18" hidden="1">
      <c r="E98" s="8">
        <v>6.5</v>
      </c>
      <c r="F98" s="9">
        <v>52</v>
      </c>
      <c r="G98" s="11">
        <v>59</v>
      </c>
    </row>
    <row r="99" spans="5:7" ht="18" hidden="1">
      <c r="E99" s="8">
        <v>6</v>
      </c>
      <c r="F99" s="12">
        <v>53</v>
      </c>
      <c r="G99" s="10">
        <v>60</v>
      </c>
    </row>
    <row r="100" spans="5:7" ht="18" hidden="1">
      <c r="E100" s="8">
        <v>5.75</v>
      </c>
      <c r="F100" s="12"/>
      <c r="G100" s="10">
        <v>61</v>
      </c>
    </row>
    <row r="101" spans="5:7" ht="18" hidden="1">
      <c r="E101" s="8">
        <v>5.5</v>
      </c>
      <c r="F101" s="12">
        <v>54</v>
      </c>
      <c r="G101" s="11">
        <v>62</v>
      </c>
    </row>
    <row r="102" spans="5:7" ht="18" hidden="1">
      <c r="E102" s="8">
        <v>5.25</v>
      </c>
      <c r="F102" s="12"/>
      <c r="G102" s="10">
        <v>63</v>
      </c>
    </row>
    <row r="103" spans="5:7" ht="18" hidden="1">
      <c r="E103" s="8">
        <v>5</v>
      </c>
      <c r="F103" s="12">
        <v>55</v>
      </c>
      <c r="G103" s="10">
        <v>64</v>
      </c>
    </row>
    <row r="104" spans="5:7" ht="18" hidden="1">
      <c r="E104" s="8">
        <v>4.5</v>
      </c>
      <c r="F104" s="12">
        <v>56</v>
      </c>
      <c r="G104" s="11">
        <v>66</v>
      </c>
    </row>
    <row r="105" spans="5:7" ht="18" hidden="1">
      <c r="E105" s="8">
        <v>4.25</v>
      </c>
      <c r="F105" s="12">
        <v>57</v>
      </c>
      <c r="G105" s="10">
        <v>67</v>
      </c>
    </row>
    <row r="106" spans="5:7" ht="18" hidden="1">
      <c r="E106" s="8">
        <v>4</v>
      </c>
      <c r="F106" s="12">
        <v>58</v>
      </c>
      <c r="G106" s="10">
        <v>69</v>
      </c>
    </row>
    <row r="107" spans="5:7" ht="18" hidden="1">
      <c r="E107" s="8">
        <v>3.5</v>
      </c>
      <c r="F107" s="12">
        <v>60</v>
      </c>
      <c r="G107" s="10">
        <v>72</v>
      </c>
    </row>
    <row r="108" spans="5:7" ht="18" hidden="1">
      <c r="E108" s="8">
        <v>3</v>
      </c>
      <c r="F108" s="12">
        <v>62</v>
      </c>
      <c r="G108" s="10">
        <v>75</v>
      </c>
    </row>
    <row r="109" spans="5:7" ht="18" hidden="1">
      <c r="E109" s="8">
        <v>2.5</v>
      </c>
      <c r="F109" s="12">
        <v>64</v>
      </c>
      <c r="G109" s="10">
        <v>78</v>
      </c>
    </row>
    <row r="110" spans="5:7" ht="18" hidden="1">
      <c r="E110" s="8">
        <v>2</v>
      </c>
      <c r="F110" s="12">
        <v>68</v>
      </c>
      <c r="G110" s="10">
        <v>80</v>
      </c>
    </row>
    <row r="111" spans="5:7" ht="18" hidden="1">
      <c r="E111" s="112">
        <v>1.5</v>
      </c>
      <c r="F111" s="113">
        <v>70</v>
      </c>
      <c r="G111" s="114">
        <v>85</v>
      </c>
    </row>
    <row r="112" spans="5:7" ht="18.75" hidden="1" thickBot="1">
      <c r="E112" s="13">
        <v>1.5</v>
      </c>
      <c r="F112" s="14">
        <v>99</v>
      </c>
      <c r="G112" s="15">
        <v>99</v>
      </c>
    </row>
  </sheetData>
  <sheetProtection/>
  <mergeCells count="18">
    <mergeCell ref="H6:J6"/>
    <mergeCell ref="Z43:Z44"/>
    <mergeCell ref="AA43:AA44"/>
    <mergeCell ref="AB43:AB44"/>
    <mergeCell ref="M6:O6"/>
    <mergeCell ref="P6:T6"/>
    <mergeCell ref="Z6:Z7"/>
    <mergeCell ref="X5:X7"/>
    <mergeCell ref="U6:U7"/>
    <mergeCell ref="E5:U5"/>
    <mergeCell ref="E81:G82"/>
    <mergeCell ref="E83:E84"/>
    <mergeCell ref="F84:G84"/>
    <mergeCell ref="A1:B1"/>
    <mergeCell ref="H1:J1"/>
    <mergeCell ref="M1:P1"/>
    <mergeCell ref="A2:B2"/>
    <mergeCell ref="E6:G6"/>
  </mergeCells>
  <conditionalFormatting sqref="D8:D41">
    <cfRule type="cellIs" priority="1" dxfId="0" operator="equal" stopIfTrue="1">
      <formula>"G"</formula>
    </cfRule>
  </conditionalFormatting>
  <dataValidations count="9">
    <dataValidation type="list" allowBlank="1" showErrorMessage="1" sqref="V1:Y1">
      <formula1>$C$45:$C$56</formula1>
      <formula2>0</formula2>
    </dataValidation>
    <dataValidation type="list" allowBlank="1" showErrorMessage="1" sqref="Z1">
      <formula1>$C$57:$C$66</formula1>
      <formula2>0</formula2>
    </dataValidation>
    <dataValidation type="list" allowBlank="1" showErrorMessage="1" sqref="D8:D41">
      <formula1>$C$67:$C$68</formula1>
      <formula2>0</formula2>
    </dataValidation>
    <dataValidation type="list" allowBlank="1" showErrorMessage="1" sqref="T1:U1">
      <formula1>$B$45:$B$77</formula1>
      <formula2>0</formula2>
    </dataValidation>
    <dataValidation type="list" allowBlank="1" showErrorMessage="1" sqref="G1 L1">
      <formula1>$C$71:$C$72</formula1>
      <formula2>0</formula2>
    </dataValidation>
    <dataValidation type="list" allowBlank="1" showErrorMessage="1" sqref="J8:J41 G8:G41">
      <formula1>$E$46:$E$54</formula1>
      <formula2>0</formula2>
    </dataValidation>
    <dataValidation type="list" allowBlank="1" showInputMessage="1" showErrorMessage="1" sqref="V8:W41">
      <formula1>$G$46:$G$49</formula1>
    </dataValidation>
    <dataValidation type="list" allowBlank="1" showInputMessage="1" showErrorMessage="1" sqref="X8:X41">
      <formula1>$H$46:$H$51</formula1>
    </dataValidation>
    <dataValidation type="list" allowBlank="1" showInputMessage="1" showErrorMessage="1" sqref="L8:L41">
      <formula1>$L$46:$L$49</formula1>
    </dataValidation>
  </dataValidations>
  <printOptions horizontalCentered="1"/>
  <pageMargins left="0.39375" right="0" top="0.19652777777777777" bottom="0.19652777777777777" header="0.5118055555555555" footer="0.5118055555555555"/>
  <pageSetup fitToHeight="1" fitToWidth="1" horizontalDpi="300" verticalDpi="3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51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13.28125" style="2" customWidth="1"/>
    <col min="2" max="2" width="12.421875" style="2" customWidth="1"/>
    <col min="3" max="3" width="0" style="1" hidden="1" customWidth="1"/>
    <col min="4" max="4" width="4.7109375" style="1" customWidth="1"/>
    <col min="5" max="5" width="1.7109375" style="52" customWidth="1"/>
    <col min="6" max="12" width="6.7109375" style="1" customWidth="1"/>
    <col min="13" max="13" width="1.7109375" style="2" customWidth="1"/>
    <col min="14" max="20" width="6.7109375" style="1" customWidth="1"/>
    <col min="21" max="21" width="1.7109375" style="2" customWidth="1"/>
    <col min="22" max="23" width="6.7109375" style="1" customWidth="1"/>
    <col min="24" max="16384" width="11.421875" style="2" customWidth="1"/>
  </cols>
  <sheetData>
    <row r="1" spans="6:23" ht="12.75">
      <c r="F1" s="224" t="s">
        <v>73</v>
      </c>
      <c r="G1" s="224"/>
      <c r="H1" s="224"/>
      <c r="I1" s="224"/>
      <c r="J1" s="224"/>
      <c r="K1" s="224"/>
      <c r="L1" s="224"/>
      <c r="N1" s="224" t="s">
        <v>74</v>
      </c>
      <c r="O1" s="224"/>
      <c r="P1" s="224"/>
      <c r="Q1" s="224"/>
      <c r="R1" s="224"/>
      <c r="S1" s="224"/>
      <c r="T1" s="224"/>
      <c r="V1" s="225"/>
      <c r="W1" s="225"/>
    </row>
    <row r="2" spans="1:23" s="87" customFormat="1" ht="44.25" customHeight="1">
      <c r="A2" s="82" t="s">
        <v>75</v>
      </c>
      <c r="B2" s="83"/>
      <c r="C2" s="84" t="s">
        <v>76</v>
      </c>
      <c r="D2" s="85" t="s">
        <v>77</v>
      </c>
      <c r="E2" s="86"/>
      <c r="F2" s="218" t="s">
        <v>78</v>
      </c>
      <c r="G2" s="218"/>
      <c r="H2" s="217" t="s">
        <v>79</v>
      </c>
      <c r="I2" s="222" t="s">
        <v>87</v>
      </c>
      <c r="J2" s="222" t="s">
        <v>82</v>
      </c>
      <c r="K2" s="217" t="s">
        <v>83</v>
      </c>
      <c r="L2" s="217" t="s">
        <v>84</v>
      </c>
      <c r="M2" s="86"/>
      <c r="N2" s="218" t="s">
        <v>78</v>
      </c>
      <c r="O2" s="218"/>
      <c r="P2" s="217" t="s">
        <v>79</v>
      </c>
      <c r="Q2" s="222" t="s">
        <v>87</v>
      </c>
      <c r="R2" s="222" t="s">
        <v>82</v>
      </c>
      <c r="S2" s="217" t="s">
        <v>83</v>
      </c>
      <c r="T2" s="217" t="s">
        <v>84</v>
      </c>
      <c r="U2" s="86"/>
      <c r="V2" s="217" t="s">
        <v>80</v>
      </c>
      <c r="W2" s="217" t="s">
        <v>81</v>
      </c>
    </row>
    <row r="3" spans="1:23" ht="21.75" customHeight="1">
      <c r="A3" s="99" t="s">
        <v>88</v>
      </c>
      <c r="B3" s="83"/>
      <c r="C3" s="88"/>
      <c r="D3" s="89"/>
      <c r="E3" s="88"/>
      <c r="F3" s="90">
        <v>1</v>
      </c>
      <c r="G3" s="91">
        <v>2</v>
      </c>
      <c r="H3" s="217"/>
      <c r="I3" s="222"/>
      <c r="J3" s="222"/>
      <c r="K3" s="223"/>
      <c r="L3" s="223"/>
      <c r="M3" s="88"/>
      <c r="N3" s="90">
        <v>1</v>
      </c>
      <c r="O3" s="91">
        <v>2</v>
      </c>
      <c r="P3" s="217"/>
      <c r="Q3" s="222"/>
      <c r="R3" s="222"/>
      <c r="S3" s="223"/>
      <c r="T3" s="223"/>
      <c r="U3" s="88"/>
      <c r="V3" s="217"/>
      <c r="W3" s="217"/>
    </row>
    <row r="4" spans="1:23" ht="15.75" customHeight="1">
      <c r="A4" s="102"/>
      <c r="B4" s="102"/>
      <c r="C4" s="98"/>
      <c r="D4" s="227">
        <v>1</v>
      </c>
      <c r="E4" s="94"/>
      <c r="F4" s="95"/>
      <c r="G4" s="93"/>
      <c r="H4" s="93"/>
      <c r="I4" s="93"/>
      <c r="J4" s="93"/>
      <c r="K4" s="93"/>
      <c r="L4" s="93"/>
      <c r="M4" s="88"/>
      <c r="N4" s="93"/>
      <c r="O4" s="93"/>
      <c r="P4" s="93"/>
      <c r="Q4" s="93"/>
      <c r="R4" s="93"/>
      <c r="S4" s="93"/>
      <c r="T4" s="93"/>
      <c r="U4" s="88"/>
      <c r="V4" s="93"/>
      <c r="W4" s="93"/>
    </row>
    <row r="5" spans="1:23" ht="15.75" customHeight="1">
      <c r="A5" s="102"/>
      <c r="B5" s="102"/>
      <c r="C5" s="98"/>
      <c r="D5" s="227"/>
      <c r="E5" s="94"/>
      <c r="F5" s="95"/>
      <c r="G5" s="93"/>
      <c r="H5" s="93"/>
      <c r="I5" s="93"/>
      <c r="J5" s="93"/>
      <c r="K5" s="93"/>
      <c r="L5" s="93"/>
      <c r="M5" s="88"/>
      <c r="N5" s="93"/>
      <c r="O5" s="93"/>
      <c r="P5" s="93"/>
      <c r="Q5" s="93"/>
      <c r="R5" s="93"/>
      <c r="S5" s="93"/>
      <c r="T5" s="93"/>
      <c r="U5" s="88"/>
      <c r="V5" s="93"/>
      <c r="W5" s="93"/>
    </row>
    <row r="6" spans="1:23" ht="15.75" customHeight="1">
      <c r="A6" s="102"/>
      <c r="B6" s="102"/>
      <c r="C6" s="98"/>
      <c r="D6" s="227"/>
      <c r="E6" s="94"/>
      <c r="F6" s="95"/>
      <c r="G6" s="93"/>
      <c r="H6" s="93"/>
      <c r="I6" s="93"/>
      <c r="J6" s="93"/>
      <c r="K6" s="93"/>
      <c r="L6" s="93"/>
      <c r="M6" s="88"/>
      <c r="N6" s="93"/>
      <c r="O6" s="93"/>
      <c r="P6" s="93"/>
      <c r="Q6" s="93"/>
      <c r="R6" s="93"/>
      <c r="S6" s="93"/>
      <c r="T6" s="93"/>
      <c r="U6" s="88"/>
      <c r="V6" s="93"/>
      <c r="W6" s="93"/>
    </row>
    <row r="7" spans="1:23" ht="15.75" customHeight="1">
      <c r="A7" s="102"/>
      <c r="B7" s="102"/>
      <c r="C7" s="98"/>
      <c r="D7" s="227">
        <v>2</v>
      </c>
      <c r="E7" s="94"/>
      <c r="F7" s="95"/>
      <c r="G7" s="93"/>
      <c r="H7" s="93"/>
      <c r="I7" s="93"/>
      <c r="J7" s="93"/>
      <c r="K7" s="93"/>
      <c r="L7" s="93"/>
      <c r="M7" s="88"/>
      <c r="N7" s="93"/>
      <c r="O7" s="93"/>
      <c r="P7" s="93"/>
      <c r="Q7" s="93"/>
      <c r="R7" s="93"/>
      <c r="S7" s="93"/>
      <c r="T7" s="93"/>
      <c r="U7" s="88"/>
      <c r="V7" s="93"/>
      <c r="W7" s="93"/>
    </row>
    <row r="8" spans="1:23" ht="15.75" customHeight="1">
      <c r="A8" s="102"/>
      <c r="B8" s="102"/>
      <c r="C8" s="98"/>
      <c r="D8" s="227"/>
      <c r="E8" s="94"/>
      <c r="F8" s="95"/>
      <c r="G8" s="93"/>
      <c r="H8" s="93"/>
      <c r="I8" s="93"/>
      <c r="J8" s="93"/>
      <c r="K8" s="93"/>
      <c r="L8" s="93"/>
      <c r="M8" s="88"/>
      <c r="N8" s="93"/>
      <c r="O8" s="93"/>
      <c r="P8" s="93"/>
      <c r="Q8" s="93"/>
      <c r="R8" s="93"/>
      <c r="S8" s="93"/>
      <c r="T8" s="93"/>
      <c r="U8" s="88"/>
      <c r="V8" s="93"/>
      <c r="W8" s="93"/>
    </row>
    <row r="9" spans="1:23" ht="15.75" customHeight="1">
      <c r="A9" s="102"/>
      <c r="B9" s="102"/>
      <c r="C9" s="98"/>
      <c r="D9" s="227"/>
      <c r="E9" s="94"/>
      <c r="F9" s="95"/>
      <c r="G9" s="93"/>
      <c r="H9" s="93"/>
      <c r="I9" s="93"/>
      <c r="J9" s="93"/>
      <c r="K9" s="93"/>
      <c r="L9" s="93"/>
      <c r="M9" s="88"/>
      <c r="N9" s="93"/>
      <c r="O9" s="93"/>
      <c r="P9" s="93"/>
      <c r="Q9" s="93"/>
      <c r="R9" s="93"/>
      <c r="S9" s="93"/>
      <c r="T9" s="93"/>
      <c r="U9" s="88"/>
      <c r="V9" s="93"/>
      <c r="W9" s="93"/>
    </row>
    <row r="10" spans="1:23" ht="15.75" customHeight="1">
      <c r="A10" s="102"/>
      <c r="B10" s="102"/>
      <c r="C10" s="226"/>
      <c r="D10" s="227">
        <v>3</v>
      </c>
      <c r="E10" s="94"/>
      <c r="F10" s="95"/>
      <c r="G10" s="93"/>
      <c r="H10" s="93"/>
      <c r="I10" s="93"/>
      <c r="J10" s="93"/>
      <c r="K10" s="93"/>
      <c r="L10" s="93"/>
      <c r="M10" s="88"/>
      <c r="N10" s="93"/>
      <c r="O10" s="93"/>
      <c r="P10" s="93"/>
      <c r="Q10" s="93"/>
      <c r="R10" s="93"/>
      <c r="S10" s="93"/>
      <c r="T10" s="93"/>
      <c r="U10" s="88"/>
      <c r="V10" s="93"/>
      <c r="W10" s="93"/>
    </row>
    <row r="11" spans="1:23" ht="15.75" customHeight="1">
      <c r="A11" s="102"/>
      <c r="B11" s="102"/>
      <c r="C11" s="226"/>
      <c r="D11" s="227"/>
      <c r="E11" s="94"/>
      <c r="F11" s="95"/>
      <c r="G11" s="93"/>
      <c r="H11" s="93"/>
      <c r="I11" s="93"/>
      <c r="J11" s="93"/>
      <c r="K11" s="93"/>
      <c r="L11" s="93"/>
      <c r="M11" s="88"/>
      <c r="N11" s="93"/>
      <c r="O11" s="93"/>
      <c r="P11" s="93"/>
      <c r="Q11" s="93"/>
      <c r="R11" s="93"/>
      <c r="S11" s="93"/>
      <c r="T11" s="93"/>
      <c r="U11" s="88"/>
      <c r="V11" s="93"/>
      <c r="W11" s="93"/>
    </row>
    <row r="12" spans="1:23" ht="15.75" customHeight="1">
      <c r="A12" s="102"/>
      <c r="B12" s="102"/>
      <c r="C12" s="226"/>
      <c r="D12" s="227"/>
      <c r="E12" s="94"/>
      <c r="F12" s="95"/>
      <c r="G12" s="93"/>
      <c r="H12" s="93"/>
      <c r="I12" s="93"/>
      <c r="J12" s="93"/>
      <c r="K12" s="93"/>
      <c r="L12" s="93"/>
      <c r="M12" s="88"/>
      <c r="N12" s="93"/>
      <c r="O12" s="93"/>
      <c r="P12" s="93"/>
      <c r="Q12" s="93"/>
      <c r="R12" s="93"/>
      <c r="S12" s="93"/>
      <c r="T12" s="93"/>
      <c r="U12" s="88"/>
      <c r="V12" s="93"/>
      <c r="W12" s="93"/>
    </row>
    <row r="13" spans="1:23" ht="15.75" customHeight="1">
      <c r="A13" s="102"/>
      <c r="B13" s="102"/>
      <c r="C13" s="226"/>
      <c r="D13" s="219">
        <v>4</v>
      </c>
      <c r="E13" s="94"/>
      <c r="F13" s="95"/>
      <c r="G13" s="93"/>
      <c r="H13" s="93"/>
      <c r="I13" s="93"/>
      <c r="J13" s="93"/>
      <c r="K13" s="93"/>
      <c r="L13" s="93"/>
      <c r="M13" s="88"/>
      <c r="N13" s="93"/>
      <c r="O13" s="93"/>
      <c r="P13" s="93"/>
      <c r="Q13" s="93"/>
      <c r="R13" s="93"/>
      <c r="S13" s="93"/>
      <c r="T13" s="93"/>
      <c r="U13" s="88"/>
      <c r="V13" s="93"/>
      <c r="W13" s="93"/>
    </row>
    <row r="14" spans="1:23" ht="15.75" customHeight="1">
      <c r="A14" s="102"/>
      <c r="B14" s="102"/>
      <c r="C14" s="226"/>
      <c r="D14" s="220"/>
      <c r="E14" s="94"/>
      <c r="F14" s="95"/>
      <c r="G14" s="93"/>
      <c r="H14" s="93"/>
      <c r="I14" s="93"/>
      <c r="J14" s="93"/>
      <c r="K14" s="93"/>
      <c r="L14" s="93"/>
      <c r="M14" s="88"/>
      <c r="N14" s="93"/>
      <c r="O14" s="93"/>
      <c r="P14" s="93"/>
      <c r="Q14" s="93"/>
      <c r="R14" s="93"/>
      <c r="S14" s="93"/>
      <c r="T14" s="93"/>
      <c r="U14" s="88"/>
      <c r="V14" s="93"/>
      <c r="W14" s="93"/>
    </row>
    <row r="15" spans="1:23" ht="15.75" customHeight="1">
      <c r="A15" s="102"/>
      <c r="B15" s="102"/>
      <c r="C15" s="226"/>
      <c r="D15" s="221"/>
      <c r="E15" s="94"/>
      <c r="F15" s="95"/>
      <c r="G15" s="93"/>
      <c r="H15" s="93"/>
      <c r="I15" s="93"/>
      <c r="J15" s="93"/>
      <c r="K15" s="93"/>
      <c r="L15" s="93"/>
      <c r="M15" s="88"/>
      <c r="N15" s="93"/>
      <c r="O15" s="93"/>
      <c r="P15" s="93"/>
      <c r="Q15" s="93"/>
      <c r="R15" s="93"/>
      <c r="S15" s="93"/>
      <c r="T15" s="93"/>
      <c r="U15" s="88"/>
      <c r="V15" s="93"/>
      <c r="W15" s="93"/>
    </row>
    <row r="16" spans="1:23" ht="15.75" customHeight="1">
      <c r="A16" s="102"/>
      <c r="B16" s="102"/>
      <c r="C16" s="226"/>
      <c r="D16" s="219">
        <v>5</v>
      </c>
      <c r="E16" s="94"/>
      <c r="F16" s="95"/>
      <c r="G16" s="93"/>
      <c r="H16" s="93"/>
      <c r="I16" s="93"/>
      <c r="J16" s="93"/>
      <c r="K16" s="93"/>
      <c r="L16" s="93"/>
      <c r="M16" s="88"/>
      <c r="N16" s="93"/>
      <c r="O16" s="93"/>
      <c r="P16" s="93"/>
      <c r="Q16" s="93"/>
      <c r="R16" s="93"/>
      <c r="S16" s="93"/>
      <c r="T16" s="93"/>
      <c r="U16" s="88"/>
      <c r="V16" s="93"/>
      <c r="W16" s="93"/>
    </row>
    <row r="17" spans="1:23" ht="15.75" customHeight="1">
      <c r="A17" s="102"/>
      <c r="B17" s="102"/>
      <c r="C17" s="226"/>
      <c r="D17" s="220"/>
      <c r="E17" s="94"/>
      <c r="F17" s="95"/>
      <c r="G17" s="93"/>
      <c r="H17" s="93"/>
      <c r="I17" s="93"/>
      <c r="J17" s="93"/>
      <c r="K17" s="93"/>
      <c r="L17" s="93"/>
      <c r="M17" s="88"/>
      <c r="N17" s="93"/>
      <c r="O17" s="93"/>
      <c r="P17" s="93"/>
      <c r="Q17" s="93"/>
      <c r="R17" s="93"/>
      <c r="S17" s="93"/>
      <c r="T17" s="93"/>
      <c r="U17" s="88"/>
      <c r="V17" s="93"/>
      <c r="W17" s="93"/>
    </row>
    <row r="18" spans="1:23" ht="15.75" customHeight="1">
      <c r="A18" s="102"/>
      <c r="B18" s="102"/>
      <c r="C18" s="226"/>
      <c r="D18" s="221"/>
      <c r="E18" s="94"/>
      <c r="F18" s="95"/>
      <c r="G18" s="93"/>
      <c r="H18" s="93"/>
      <c r="I18" s="93"/>
      <c r="J18" s="93"/>
      <c r="K18" s="93"/>
      <c r="L18" s="93"/>
      <c r="M18" s="88"/>
      <c r="N18" s="93"/>
      <c r="O18" s="93"/>
      <c r="P18" s="93"/>
      <c r="Q18" s="93"/>
      <c r="R18" s="93"/>
      <c r="S18" s="93"/>
      <c r="T18" s="93"/>
      <c r="U18" s="88"/>
      <c r="V18" s="93"/>
      <c r="W18" s="93"/>
    </row>
    <row r="19" spans="1:23" ht="15.75" customHeight="1">
      <c r="A19" s="102"/>
      <c r="B19" s="102"/>
      <c r="C19" s="226"/>
      <c r="D19" s="219">
        <v>6</v>
      </c>
      <c r="E19" s="94"/>
      <c r="F19" s="95"/>
      <c r="G19" s="93"/>
      <c r="H19" s="93"/>
      <c r="I19" s="93"/>
      <c r="J19" s="93"/>
      <c r="K19" s="93"/>
      <c r="L19" s="93"/>
      <c r="M19" s="88"/>
      <c r="N19" s="93"/>
      <c r="O19" s="93"/>
      <c r="P19" s="93"/>
      <c r="Q19" s="93"/>
      <c r="R19" s="93"/>
      <c r="S19" s="93"/>
      <c r="T19" s="93"/>
      <c r="U19" s="88"/>
      <c r="V19" s="93"/>
      <c r="W19" s="93"/>
    </row>
    <row r="20" spans="1:23" ht="15.75" customHeight="1">
      <c r="A20" s="102"/>
      <c r="B20" s="102"/>
      <c r="C20" s="226"/>
      <c r="D20" s="220"/>
      <c r="E20" s="94"/>
      <c r="F20" s="95"/>
      <c r="G20" s="93"/>
      <c r="H20" s="93"/>
      <c r="I20" s="93"/>
      <c r="J20" s="93"/>
      <c r="K20" s="93"/>
      <c r="L20" s="93"/>
      <c r="M20" s="88"/>
      <c r="N20" s="93"/>
      <c r="O20" s="93"/>
      <c r="P20" s="93"/>
      <c r="Q20" s="93"/>
      <c r="R20" s="93"/>
      <c r="S20" s="93"/>
      <c r="T20" s="93"/>
      <c r="U20" s="88"/>
      <c r="V20" s="93"/>
      <c r="W20" s="93"/>
    </row>
    <row r="21" spans="1:23" ht="15.75" customHeight="1">
      <c r="A21" s="102"/>
      <c r="B21" s="102"/>
      <c r="C21" s="226"/>
      <c r="D21" s="221"/>
      <c r="E21" s="94"/>
      <c r="F21" s="95"/>
      <c r="G21" s="93"/>
      <c r="H21" s="93"/>
      <c r="I21" s="93"/>
      <c r="J21" s="93"/>
      <c r="K21" s="93"/>
      <c r="L21" s="93"/>
      <c r="M21" s="88"/>
      <c r="N21" s="93"/>
      <c r="O21" s="93"/>
      <c r="P21" s="93"/>
      <c r="Q21" s="93"/>
      <c r="R21" s="93"/>
      <c r="S21" s="93"/>
      <c r="T21" s="93"/>
      <c r="U21" s="88"/>
      <c r="V21" s="93"/>
      <c r="W21" s="93"/>
    </row>
    <row r="22" spans="1:23" ht="15.75" customHeight="1">
      <c r="A22" s="102"/>
      <c r="B22" s="102"/>
      <c r="C22" s="226"/>
      <c r="D22" s="219">
        <v>7</v>
      </c>
      <c r="E22" s="94"/>
      <c r="F22" s="95"/>
      <c r="G22" s="93"/>
      <c r="H22" s="93"/>
      <c r="I22" s="93"/>
      <c r="J22" s="93"/>
      <c r="K22" s="93"/>
      <c r="L22" s="93"/>
      <c r="M22" s="88"/>
      <c r="N22" s="93"/>
      <c r="O22" s="93"/>
      <c r="P22" s="93"/>
      <c r="Q22" s="93"/>
      <c r="R22" s="93"/>
      <c r="S22" s="93"/>
      <c r="T22" s="93"/>
      <c r="U22" s="88"/>
      <c r="V22" s="93"/>
      <c r="W22" s="93"/>
    </row>
    <row r="23" spans="1:23" ht="15.75" customHeight="1">
      <c r="A23" s="102"/>
      <c r="B23" s="102"/>
      <c r="C23" s="98"/>
      <c r="D23" s="220"/>
      <c r="E23" s="94"/>
      <c r="F23" s="95"/>
      <c r="G23" s="93"/>
      <c r="H23" s="93"/>
      <c r="I23" s="93"/>
      <c r="J23" s="93"/>
      <c r="K23" s="93"/>
      <c r="L23" s="93"/>
      <c r="M23" s="88"/>
      <c r="N23" s="93"/>
      <c r="O23" s="93"/>
      <c r="P23" s="93"/>
      <c r="Q23" s="93"/>
      <c r="R23" s="93"/>
      <c r="S23" s="93"/>
      <c r="T23" s="93"/>
      <c r="U23" s="88"/>
      <c r="V23" s="93"/>
      <c r="W23" s="93"/>
    </row>
    <row r="24" spans="1:23" ht="15.75" customHeight="1">
      <c r="A24" s="102"/>
      <c r="B24" s="102"/>
      <c r="C24" s="98"/>
      <c r="D24" s="221"/>
      <c r="E24" s="94"/>
      <c r="F24" s="95"/>
      <c r="G24" s="93"/>
      <c r="H24" s="93"/>
      <c r="I24" s="93"/>
      <c r="J24" s="93"/>
      <c r="K24" s="93"/>
      <c r="L24" s="93"/>
      <c r="M24" s="88"/>
      <c r="N24" s="93"/>
      <c r="O24" s="93"/>
      <c r="P24" s="93"/>
      <c r="Q24" s="93"/>
      <c r="R24" s="93"/>
      <c r="S24" s="93"/>
      <c r="T24" s="93"/>
      <c r="U24" s="88"/>
      <c r="V24" s="93"/>
      <c r="W24" s="93"/>
    </row>
    <row r="25" spans="1:23" ht="15.75" customHeight="1">
      <c r="A25" s="102"/>
      <c r="B25" s="102"/>
      <c r="C25" s="98"/>
      <c r="D25" s="219">
        <v>8</v>
      </c>
      <c r="E25" s="94"/>
      <c r="F25" s="95"/>
      <c r="G25" s="93"/>
      <c r="H25" s="93"/>
      <c r="I25" s="93"/>
      <c r="J25" s="93"/>
      <c r="K25" s="93"/>
      <c r="L25" s="93"/>
      <c r="M25" s="88"/>
      <c r="N25" s="93"/>
      <c r="O25" s="93"/>
      <c r="P25" s="93"/>
      <c r="Q25" s="93"/>
      <c r="R25" s="93"/>
      <c r="S25" s="93"/>
      <c r="T25" s="93"/>
      <c r="U25" s="88"/>
      <c r="V25" s="93"/>
      <c r="W25" s="93"/>
    </row>
    <row r="26" spans="1:23" ht="15.75" customHeight="1">
      <c r="A26" s="102"/>
      <c r="B26" s="102"/>
      <c r="C26" s="210"/>
      <c r="D26" s="220"/>
      <c r="E26" s="94"/>
      <c r="F26" s="95"/>
      <c r="G26" s="93"/>
      <c r="H26" s="93"/>
      <c r="I26" s="93"/>
      <c r="J26" s="93"/>
      <c r="K26" s="93"/>
      <c r="L26" s="93"/>
      <c r="M26" s="88"/>
      <c r="N26" s="93"/>
      <c r="O26" s="93"/>
      <c r="P26" s="93"/>
      <c r="Q26" s="93"/>
      <c r="R26" s="93"/>
      <c r="S26" s="93"/>
      <c r="T26" s="93"/>
      <c r="U26" s="88"/>
      <c r="V26" s="93"/>
      <c r="W26" s="93"/>
    </row>
    <row r="27" spans="1:23" ht="15.75" customHeight="1">
      <c r="A27" s="102"/>
      <c r="B27" s="102"/>
      <c r="C27" s="210"/>
      <c r="D27" s="221"/>
      <c r="E27" s="94"/>
      <c r="F27" s="95"/>
      <c r="G27" s="93"/>
      <c r="H27" s="93"/>
      <c r="I27" s="93"/>
      <c r="J27" s="93"/>
      <c r="K27" s="93"/>
      <c r="L27" s="93"/>
      <c r="M27" s="88"/>
      <c r="N27" s="93"/>
      <c r="O27" s="93"/>
      <c r="P27" s="93"/>
      <c r="Q27" s="93"/>
      <c r="R27" s="93"/>
      <c r="S27" s="93"/>
      <c r="T27" s="93"/>
      <c r="U27" s="88"/>
      <c r="V27" s="93"/>
      <c r="W27" s="93"/>
    </row>
    <row r="28" spans="1:23" ht="15.75" customHeight="1">
      <c r="A28" s="102"/>
      <c r="B28" s="102"/>
      <c r="C28" s="210"/>
      <c r="D28" s="219">
        <v>9</v>
      </c>
      <c r="E28" s="94"/>
      <c r="F28" s="95"/>
      <c r="G28" s="93"/>
      <c r="H28" s="93"/>
      <c r="I28" s="93"/>
      <c r="J28" s="93"/>
      <c r="K28" s="93"/>
      <c r="L28" s="93"/>
      <c r="M28" s="88"/>
      <c r="N28" s="93"/>
      <c r="O28" s="93"/>
      <c r="P28" s="93"/>
      <c r="Q28" s="93"/>
      <c r="R28" s="93"/>
      <c r="S28" s="93"/>
      <c r="T28" s="93"/>
      <c r="U28" s="88"/>
      <c r="V28" s="93"/>
      <c r="W28" s="93"/>
    </row>
    <row r="29" spans="1:23" ht="15.75" customHeight="1">
      <c r="A29" s="102"/>
      <c r="B29" s="102"/>
      <c r="C29" s="210"/>
      <c r="D29" s="220"/>
      <c r="E29" s="94"/>
      <c r="F29" s="95"/>
      <c r="G29" s="93"/>
      <c r="H29" s="93"/>
      <c r="I29" s="93"/>
      <c r="J29" s="93"/>
      <c r="K29" s="93"/>
      <c r="L29" s="93"/>
      <c r="M29" s="88"/>
      <c r="N29" s="93"/>
      <c r="O29" s="93"/>
      <c r="P29" s="93"/>
      <c r="Q29" s="93"/>
      <c r="R29" s="93"/>
      <c r="S29" s="93"/>
      <c r="T29" s="93"/>
      <c r="U29" s="88"/>
      <c r="V29" s="93"/>
      <c r="W29" s="93"/>
    </row>
    <row r="30" spans="1:23" ht="15.75" customHeight="1">
      <c r="A30" s="102"/>
      <c r="B30" s="102"/>
      <c r="C30" s="210"/>
      <c r="D30" s="221"/>
      <c r="E30" s="94"/>
      <c r="F30" s="95"/>
      <c r="G30" s="93"/>
      <c r="H30" s="93"/>
      <c r="I30" s="93"/>
      <c r="J30" s="93"/>
      <c r="K30" s="93"/>
      <c r="L30" s="93"/>
      <c r="M30" s="88"/>
      <c r="N30" s="93"/>
      <c r="O30" s="93"/>
      <c r="P30" s="93"/>
      <c r="Q30" s="93"/>
      <c r="R30" s="93"/>
      <c r="S30" s="93"/>
      <c r="T30" s="93"/>
      <c r="U30" s="88"/>
      <c r="V30" s="93"/>
      <c r="W30" s="93"/>
    </row>
    <row r="31" spans="1:23" ht="15.75" customHeight="1">
      <c r="A31" s="102"/>
      <c r="B31" s="102"/>
      <c r="C31" s="210"/>
      <c r="D31" s="219">
        <v>10</v>
      </c>
      <c r="E31" s="94"/>
      <c r="F31" s="95"/>
      <c r="G31" s="93"/>
      <c r="H31" s="93"/>
      <c r="I31" s="93"/>
      <c r="J31" s="93"/>
      <c r="K31" s="93"/>
      <c r="L31" s="93"/>
      <c r="M31" s="88"/>
      <c r="N31" s="93"/>
      <c r="O31" s="93"/>
      <c r="P31" s="93"/>
      <c r="Q31" s="93"/>
      <c r="R31" s="93"/>
      <c r="S31" s="93"/>
      <c r="T31" s="93"/>
      <c r="U31" s="88"/>
      <c r="V31" s="93"/>
      <c r="W31" s="93"/>
    </row>
    <row r="32" spans="1:23" ht="15.75" customHeight="1">
      <c r="A32" s="102"/>
      <c r="B32" s="102"/>
      <c r="C32" s="210"/>
      <c r="D32" s="220"/>
      <c r="E32" s="94"/>
      <c r="F32" s="95"/>
      <c r="G32" s="93"/>
      <c r="H32" s="93"/>
      <c r="I32" s="93"/>
      <c r="J32" s="93"/>
      <c r="K32" s="93"/>
      <c r="L32" s="93"/>
      <c r="M32" s="88"/>
      <c r="N32" s="93"/>
      <c r="O32" s="93"/>
      <c r="P32" s="93"/>
      <c r="Q32" s="93"/>
      <c r="R32" s="93"/>
      <c r="S32" s="93"/>
      <c r="T32" s="93"/>
      <c r="U32" s="88"/>
      <c r="V32" s="93"/>
      <c r="W32" s="93"/>
    </row>
    <row r="33" spans="1:23" ht="15.75" customHeight="1">
      <c r="A33" s="102"/>
      <c r="B33" s="102"/>
      <c r="C33" s="98"/>
      <c r="D33" s="221"/>
      <c r="E33" s="94"/>
      <c r="F33" s="95"/>
      <c r="G33" s="93"/>
      <c r="H33" s="93"/>
      <c r="I33" s="93"/>
      <c r="J33" s="93"/>
      <c r="K33" s="93"/>
      <c r="L33" s="93"/>
      <c r="M33" s="88"/>
      <c r="N33" s="93"/>
      <c r="O33" s="93"/>
      <c r="P33" s="93"/>
      <c r="Q33" s="93"/>
      <c r="R33" s="93"/>
      <c r="S33" s="93"/>
      <c r="T33" s="93"/>
      <c r="U33" s="88"/>
      <c r="V33" s="93"/>
      <c r="W33" s="93"/>
    </row>
    <row r="34" spans="1:23" ht="15.75" customHeight="1">
      <c r="A34" s="102"/>
      <c r="B34" s="102"/>
      <c r="C34" s="98"/>
      <c r="D34" s="219">
        <v>11</v>
      </c>
      <c r="E34" s="94"/>
      <c r="F34" s="95"/>
      <c r="G34" s="93"/>
      <c r="H34" s="93"/>
      <c r="I34" s="93"/>
      <c r="J34" s="93"/>
      <c r="K34" s="93"/>
      <c r="L34" s="93"/>
      <c r="M34" s="88"/>
      <c r="N34" s="93"/>
      <c r="O34" s="93"/>
      <c r="P34" s="93"/>
      <c r="Q34" s="93"/>
      <c r="R34" s="93"/>
      <c r="S34" s="93"/>
      <c r="T34" s="93"/>
      <c r="U34" s="88"/>
      <c r="V34" s="93"/>
      <c r="W34" s="93"/>
    </row>
    <row r="35" spans="1:23" ht="15.75" customHeight="1">
      <c r="A35" s="102"/>
      <c r="B35" s="102"/>
      <c r="C35" s="98"/>
      <c r="D35" s="220"/>
      <c r="E35" s="94"/>
      <c r="F35" s="95"/>
      <c r="G35" s="93"/>
      <c r="H35" s="93"/>
      <c r="I35" s="93"/>
      <c r="J35" s="93"/>
      <c r="K35" s="93"/>
      <c r="L35" s="93"/>
      <c r="M35" s="88"/>
      <c r="N35" s="93"/>
      <c r="O35" s="93"/>
      <c r="P35" s="93"/>
      <c r="Q35" s="93"/>
      <c r="R35" s="93"/>
      <c r="S35" s="93"/>
      <c r="T35" s="93"/>
      <c r="U35" s="88"/>
      <c r="V35" s="93"/>
      <c r="W35" s="93"/>
    </row>
    <row r="36" spans="1:23" ht="15.75" customHeight="1">
      <c r="A36" s="102"/>
      <c r="B36" s="102"/>
      <c r="C36" s="98"/>
      <c r="D36" s="221"/>
      <c r="E36" s="94"/>
      <c r="F36" s="95"/>
      <c r="G36" s="93"/>
      <c r="H36" s="93"/>
      <c r="I36" s="93"/>
      <c r="J36" s="93"/>
      <c r="K36" s="93"/>
      <c r="L36" s="93"/>
      <c r="M36" s="88"/>
      <c r="N36" s="93"/>
      <c r="O36" s="93"/>
      <c r="P36" s="93"/>
      <c r="Q36" s="93"/>
      <c r="R36" s="93"/>
      <c r="S36" s="93"/>
      <c r="T36" s="93"/>
      <c r="U36" s="88"/>
      <c r="V36" s="93"/>
      <c r="W36" s="93"/>
    </row>
    <row r="37" spans="1:23" ht="15.75" customHeight="1">
      <c r="A37" s="101"/>
      <c r="B37" s="101"/>
      <c r="C37" s="89"/>
      <c r="D37" s="97"/>
      <c r="E37" s="94"/>
      <c r="F37" s="95"/>
      <c r="G37" s="93"/>
      <c r="H37" s="93"/>
      <c r="I37" s="93"/>
      <c r="J37" s="93"/>
      <c r="K37" s="93"/>
      <c r="L37" s="93"/>
      <c r="M37" s="88"/>
      <c r="N37" s="93"/>
      <c r="O37" s="93"/>
      <c r="P37" s="93"/>
      <c r="Q37" s="93"/>
      <c r="R37" s="93"/>
      <c r="S37" s="93"/>
      <c r="T37" s="93"/>
      <c r="U37" s="88"/>
      <c r="V37" s="93"/>
      <c r="W37" s="93"/>
    </row>
    <row r="38" spans="1:23" ht="15.75" customHeight="1">
      <c r="A38" s="92"/>
      <c r="B38" s="92"/>
      <c r="C38" s="89"/>
      <c r="D38" s="97"/>
      <c r="E38" s="94"/>
      <c r="F38" s="95"/>
      <c r="G38" s="93"/>
      <c r="H38" s="93"/>
      <c r="I38" s="93"/>
      <c r="J38" s="93"/>
      <c r="K38" s="93"/>
      <c r="L38" s="93"/>
      <c r="M38" s="88"/>
      <c r="N38" s="93"/>
      <c r="O38" s="93"/>
      <c r="P38" s="93"/>
      <c r="Q38" s="93"/>
      <c r="R38" s="93"/>
      <c r="S38" s="93"/>
      <c r="T38" s="93"/>
      <c r="U38" s="88"/>
      <c r="V38" s="93"/>
      <c r="W38" s="93"/>
    </row>
    <row r="39" spans="1:23" ht="15.75" customHeight="1">
      <c r="A39" s="92"/>
      <c r="B39" s="92"/>
      <c r="C39" s="89"/>
      <c r="D39" s="227">
        <v>12</v>
      </c>
      <c r="E39" s="94"/>
      <c r="F39" s="95"/>
      <c r="G39" s="93"/>
      <c r="H39" s="93"/>
      <c r="I39" s="93"/>
      <c r="J39" s="93"/>
      <c r="K39" s="93"/>
      <c r="L39" s="93"/>
      <c r="M39" s="88"/>
      <c r="N39" s="93"/>
      <c r="O39" s="93"/>
      <c r="P39" s="93"/>
      <c r="Q39" s="93"/>
      <c r="R39" s="93"/>
      <c r="S39" s="93"/>
      <c r="T39" s="93"/>
      <c r="U39" s="88"/>
      <c r="V39" s="93"/>
      <c r="W39" s="93"/>
    </row>
    <row r="40" spans="1:23" ht="15.75" customHeight="1">
      <c r="A40" s="92"/>
      <c r="B40" s="92"/>
      <c r="C40" s="89"/>
      <c r="D40" s="227"/>
      <c r="E40" s="94"/>
      <c r="F40" s="95"/>
      <c r="G40" s="93"/>
      <c r="H40" s="93"/>
      <c r="I40" s="93"/>
      <c r="J40" s="93"/>
      <c r="K40" s="93"/>
      <c r="L40" s="93"/>
      <c r="M40" s="88"/>
      <c r="N40" s="93"/>
      <c r="O40" s="93"/>
      <c r="P40" s="93"/>
      <c r="Q40" s="93"/>
      <c r="R40" s="93"/>
      <c r="S40" s="93"/>
      <c r="T40" s="93"/>
      <c r="U40" s="88"/>
      <c r="V40" s="93"/>
      <c r="W40" s="93"/>
    </row>
    <row r="41" spans="1:23" ht="15.75" customHeight="1">
      <c r="A41" s="92"/>
      <c r="B41" s="92"/>
      <c r="C41" s="89"/>
      <c r="D41" s="227"/>
      <c r="E41" s="94"/>
      <c r="F41" s="95"/>
      <c r="G41" s="93"/>
      <c r="H41" s="93"/>
      <c r="I41" s="93"/>
      <c r="J41" s="93"/>
      <c r="K41" s="93"/>
      <c r="L41" s="93"/>
      <c r="M41" s="88"/>
      <c r="N41" s="93"/>
      <c r="O41" s="93"/>
      <c r="P41" s="93"/>
      <c r="Q41" s="93"/>
      <c r="R41" s="93"/>
      <c r="S41" s="93"/>
      <c r="T41" s="93"/>
      <c r="U41" s="88"/>
      <c r="V41" s="93"/>
      <c r="W41" s="93"/>
    </row>
    <row r="42" spans="1:23" ht="15.75" customHeight="1">
      <c r="A42" s="92"/>
      <c r="B42" s="92"/>
      <c r="C42" s="89"/>
      <c r="D42" s="227"/>
      <c r="E42" s="94"/>
      <c r="F42" s="95"/>
      <c r="G42" s="93"/>
      <c r="H42" s="93"/>
      <c r="I42" s="93"/>
      <c r="J42" s="93"/>
      <c r="K42" s="93"/>
      <c r="L42" s="93"/>
      <c r="M42" s="88"/>
      <c r="N42" s="93"/>
      <c r="O42" s="93"/>
      <c r="P42" s="93"/>
      <c r="Q42" s="93"/>
      <c r="R42" s="93"/>
      <c r="S42" s="93"/>
      <c r="T42" s="93"/>
      <c r="U42" s="88"/>
      <c r="V42" s="93"/>
      <c r="W42" s="93"/>
    </row>
    <row r="43" spans="1:23" ht="15.75" customHeight="1">
      <c r="A43" s="92"/>
      <c r="B43" s="92"/>
      <c r="C43" s="89"/>
      <c r="D43" s="220">
        <v>14</v>
      </c>
      <c r="E43" s="94"/>
      <c r="F43" s="95"/>
      <c r="G43" s="93"/>
      <c r="H43" s="93"/>
      <c r="I43" s="93"/>
      <c r="J43" s="93"/>
      <c r="K43" s="93"/>
      <c r="L43" s="93"/>
      <c r="M43" s="88"/>
      <c r="N43" s="93"/>
      <c r="O43" s="93"/>
      <c r="P43" s="93"/>
      <c r="Q43" s="93"/>
      <c r="R43" s="93"/>
      <c r="S43" s="93"/>
      <c r="T43" s="93"/>
      <c r="U43" s="88"/>
      <c r="V43" s="93"/>
      <c r="W43" s="93"/>
    </row>
    <row r="44" spans="1:23" ht="15.75" customHeight="1">
      <c r="A44" s="92"/>
      <c r="B44" s="92"/>
      <c r="C44" s="89"/>
      <c r="D44" s="220"/>
      <c r="E44" s="94"/>
      <c r="F44" s="95"/>
      <c r="G44" s="93"/>
      <c r="H44" s="93"/>
      <c r="I44" s="93"/>
      <c r="J44" s="93"/>
      <c r="K44" s="93"/>
      <c r="L44" s="93"/>
      <c r="M44" s="88"/>
      <c r="N44" s="93"/>
      <c r="O44" s="93"/>
      <c r="P44" s="93"/>
      <c r="Q44" s="93"/>
      <c r="R44" s="93"/>
      <c r="S44" s="93"/>
      <c r="T44" s="93"/>
      <c r="U44" s="88"/>
      <c r="V44" s="93"/>
      <c r="W44" s="93"/>
    </row>
    <row r="45" spans="1:23" ht="15.75" customHeight="1">
      <c r="A45" s="92"/>
      <c r="B45" s="92"/>
      <c r="C45" s="89"/>
      <c r="D45" s="220">
        <v>15</v>
      </c>
      <c r="E45" s="94"/>
      <c r="F45" s="95"/>
      <c r="G45" s="93"/>
      <c r="H45" s="93"/>
      <c r="I45" s="93"/>
      <c r="J45" s="93"/>
      <c r="K45" s="93"/>
      <c r="L45" s="93"/>
      <c r="M45" s="88"/>
      <c r="N45" s="93"/>
      <c r="O45" s="93"/>
      <c r="P45" s="93"/>
      <c r="Q45" s="93"/>
      <c r="R45" s="93"/>
      <c r="S45" s="93"/>
      <c r="T45" s="93"/>
      <c r="U45" s="88"/>
      <c r="V45" s="93"/>
      <c r="W45" s="93"/>
    </row>
    <row r="46" spans="1:23" ht="15.75" customHeight="1">
      <c r="A46" s="92"/>
      <c r="B46" s="92"/>
      <c r="C46" s="89"/>
      <c r="D46" s="220"/>
      <c r="E46" s="94"/>
      <c r="F46" s="95"/>
      <c r="G46" s="93"/>
      <c r="H46" s="93"/>
      <c r="I46" s="93"/>
      <c r="J46" s="93"/>
      <c r="K46" s="93"/>
      <c r="L46" s="93"/>
      <c r="M46" s="88"/>
      <c r="N46" s="93"/>
      <c r="O46" s="93"/>
      <c r="P46" s="93"/>
      <c r="Q46" s="93"/>
      <c r="R46" s="93"/>
      <c r="S46" s="93"/>
      <c r="T46" s="93"/>
      <c r="U46" s="88"/>
      <c r="V46" s="93"/>
      <c r="W46" s="93"/>
    </row>
    <row r="47" spans="1:23" ht="15.75" customHeight="1">
      <c r="A47" s="92"/>
      <c r="B47" s="92"/>
      <c r="C47" s="96"/>
      <c r="D47" s="221">
        <v>16</v>
      </c>
      <c r="E47" s="94"/>
      <c r="F47" s="95"/>
      <c r="G47" s="93"/>
      <c r="H47" s="93"/>
      <c r="I47" s="93"/>
      <c r="J47" s="93"/>
      <c r="K47" s="93"/>
      <c r="L47" s="93"/>
      <c r="M47" s="88"/>
      <c r="N47" s="93"/>
      <c r="O47" s="93"/>
      <c r="P47" s="93"/>
      <c r="Q47" s="93"/>
      <c r="R47" s="93"/>
      <c r="S47" s="93"/>
      <c r="T47" s="93"/>
      <c r="U47" s="88"/>
      <c r="V47" s="93"/>
      <c r="W47" s="93"/>
    </row>
    <row r="48" spans="1:23" ht="12.75">
      <c r="A48" s="92"/>
      <c r="B48" s="92"/>
      <c r="D48" s="221"/>
      <c r="F48" s="95"/>
      <c r="G48" s="93"/>
      <c r="H48" s="93"/>
      <c r="I48" s="93"/>
      <c r="J48" s="93"/>
      <c r="K48" s="93"/>
      <c r="L48" s="93"/>
      <c r="M48" s="88"/>
      <c r="N48" s="93"/>
      <c r="O48" s="93"/>
      <c r="P48" s="93"/>
      <c r="Q48" s="93"/>
      <c r="R48" s="93"/>
      <c r="S48" s="93"/>
      <c r="T48" s="93"/>
      <c r="U48" s="88"/>
      <c r="V48" s="93"/>
      <c r="W48" s="93"/>
    </row>
    <row r="49" spans="1:23" ht="12.75">
      <c r="A49" s="92"/>
      <c r="B49" s="92"/>
      <c r="D49" s="227">
        <v>17</v>
      </c>
      <c r="F49" s="95"/>
      <c r="G49" s="93"/>
      <c r="H49" s="93"/>
      <c r="I49" s="93"/>
      <c r="J49" s="93"/>
      <c r="K49" s="93"/>
      <c r="L49" s="93"/>
      <c r="M49" s="88"/>
      <c r="N49" s="93"/>
      <c r="O49" s="93"/>
      <c r="P49" s="93"/>
      <c r="Q49" s="93"/>
      <c r="R49" s="93"/>
      <c r="S49" s="93"/>
      <c r="T49" s="93"/>
      <c r="U49" s="88"/>
      <c r="V49" s="93"/>
      <c r="W49" s="93"/>
    </row>
    <row r="50" spans="1:23" ht="12.75">
      <c r="A50" s="92"/>
      <c r="B50" s="92"/>
      <c r="D50" s="227"/>
      <c r="F50" s="95"/>
      <c r="G50" s="93"/>
      <c r="H50" s="93"/>
      <c r="I50" s="93"/>
      <c r="J50" s="93"/>
      <c r="K50" s="93"/>
      <c r="L50" s="93"/>
      <c r="M50" s="88"/>
      <c r="N50" s="93"/>
      <c r="O50" s="93"/>
      <c r="P50" s="93"/>
      <c r="Q50" s="93"/>
      <c r="R50" s="93"/>
      <c r="S50" s="93"/>
      <c r="T50" s="93"/>
      <c r="U50" s="88"/>
      <c r="V50" s="93"/>
      <c r="W50" s="93"/>
    </row>
    <row r="51" spans="1:23" ht="12.75">
      <c r="A51" s="92"/>
      <c r="B51" s="92"/>
      <c r="D51" s="227"/>
      <c r="F51" s="95"/>
      <c r="G51" s="93"/>
      <c r="H51" s="93"/>
      <c r="I51" s="93"/>
      <c r="J51" s="93"/>
      <c r="K51" s="93"/>
      <c r="L51" s="93"/>
      <c r="M51" s="88"/>
      <c r="N51" s="93"/>
      <c r="O51" s="93"/>
      <c r="P51" s="93"/>
      <c r="Q51" s="93"/>
      <c r="R51" s="93"/>
      <c r="S51" s="93"/>
      <c r="T51" s="93"/>
      <c r="U51" s="88"/>
      <c r="V51" s="93"/>
      <c r="W51" s="93"/>
    </row>
  </sheetData>
  <sheetProtection selectLockedCells="1" selectUnlockedCells="1"/>
  <mergeCells count="36">
    <mergeCell ref="D47:D48"/>
    <mergeCell ref="D49:D51"/>
    <mergeCell ref="D39:D40"/>
    <mergeCell ref="D4:D6"/>
    <mergeCell ref="D7:D9"/>
    <mergeCell ref="D41:D42"/>
    <mergeCell ref="D43:D44"/>
    <mergeCell ref="D45:D46"/>
    <mergeCell ref="D22:D24"/>
    <mergeCell ref="D34:D36"/>
    <mergeCell ref="C26:C32"/>
    <mergeCell ref="C10:C22"/>
    <mergeCell ref="D10:D12"/>
    <mergeCell ref="D25:D27"/>
    <mergeCell ref="D28:D30"/>
    <mergeCell ref="D31:D33"/>
    <mergeCell ref="F1:L1"/>
    <mergeCell ref="N1:T1"/>
    <mergeCell ref="V1:W1"/>
    <mergeCell ref="F2:G2"/>
    <mergeCell ref="H2:H3"/>
    <mergeCell ref="W2:W3"/>
    <mergeCell ref="Q2:Q3"/>
    <mergeCell ref="P2:P3"/>
    <mergeCell ref="L2:L3"/>
    <mergeCell ref="T2:T3"/>
    <mergeCell ref="V2:V3"/>
    <mergeCell ref="N2:O2"/>
    <mergeCell ref="D13:D15"/>
    <mergeCell ref="D16:D18"/>
    <mergeCell ref="D19:D21"/>
    <mergeCell ref="R2:R3"/>
    <mergeCell ref="S2:S3"/>
    <mergeCell ref="I2:I3"/>
    <mergeCell ref="J2:J3"/>
    <mergeCell ref="K2:K3"/>
  </mergeCells>
  <printOptions horizontalCentered="1"/>
  <pageMargins left="0.11805555555555555" right="0.11805555555555555" top="0.15763888888888888" bottom="0.1576388888888888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cibert</dc:creator>
  <cp:keywords/>
  <dc:description/>
  <cp:lastModifiedBy>fabien cibert</cp:lastModifiedBy>
  <cp:lastPrinted>2021-12-11T11:03:55Z</cp:lastPrinted>
  <dcterms:created xsi:type="dcterms:W3CDTF">2016-09-07T06:54:17Z</dcterms:created>
  <dcterms:modified xsi:type="dcterms:W3CDTF">2022-01-09T11:25:27Z</dcterms:modified>
  <cp:category/>
  <cp:version/>
  <cp:contentType/>
  <cp:contentStatus/>
</cp:coreProperties>
</file>